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tabRatio="747"/>
  </bookViews>
  <sheets>
    <sheet name="汇总表" sheetId="1" r:id="rId1"/>
    <sheet name="Sheet3" sheetId="2" r:id="rId2"/>
  </sheets>
  <definedNames>
    <definedName name="_xlnm._FilterDatabase" localSheetId="0" hidden="1">汇总表!$A$5:$R$73</definedName>
    <definedName name="_xlnm.Print_Titles" localSheetId="0">汇总表!$4:$5</definedName>
    <definedName name="_xlnm.Print_Area" localSheetId="0">汇总表!$A$2:$R$73</definedName>
  </definedNames>
  <calcPr calcId="144525"/>
</workbook>
</file>

<file path=xl/sharedStrings.xml><?xml version="1.0" encoding="utf-8"?>
<sst xmlns="http://schemas.openxmlformats.org/spreadsheetml/2006/main" count="328">
  <si>
    <t>附件1：</t>
  </si>
  <si>
    <t>澄迈县2022年第一批财政衔接补助资金分配计划表</t>
  </si>
  <si>
    <t xml:space="preserve">  单位（盖章）：澄迈县乡村振兴局</t>
  </si>
  <si>
    <t>序号</t>
  </si>
  <si>
    <t>项目名称</t>
  </si>
  <si>
    <t>项目类型</t>
  </si>
  <si>
    <t>实施地点</t>
  </si>
  <si>
    <t>建设任务</t>
  </si>
  <si>
    <t>实施期限</t>
  </si>
  <si>
    <t>实施单位</t>
  </si>
  <si>
    <t>责任人</t>
  </si>
  <si>
    <t>补助标准</t>
  </si>
  <si>
    <t>资金来源（万元）</t>
  </si>
  <si>
    <t>受益对象</t>
  </si>
  <si>
    <t>绩效目标</t>
  </si>
  <si>
    <t>资金用于贫困村情况</t>
  </si>
  <si>
    <t>小计</t>
  </si>
  <si>
    <t>中央资金</t>
  </si>
  <si>
    <t>省级资金</t>
  </si>
  <si>
    <t>县配套资金</t>
  </si>
  <si>
    <t>户数</t>
  </si>
  <si>
    <t>人数</t>
  </si>
  <si>
    <t>脱贫村中央资金</t>
  </si>
  <si>
    <t>脱贫村省级资金</t>
  </si>
  <si>
    <t>一</t>
  </si>
  <si>
    <t>产业发展</t>
  </si>
  <si>
    <t>养猪（村集体入股）</t>
  </si>
  <si>
    <t>金江镇大塘村委会</t>
  </si>
  <si>
    <t>塘北、太平、六山村委会采取“公司+村集体”的模式，将村集体产业发展资金投入澄迈金江召龙畜牧业场，发展养猪。</t>
  </si>
  <si>
    <t>5年</t>
  </si>
  <si>
    <t>金江镇人民政府</t>
  </si>
  <si>
    <t>邱启华</t>
  </si>
  <si>
    <t>脱贫村100万/村</t>
  </si>
  <si>
    <t>塘北、太平、六山3个村委会</t>
  </si>
  <si>
    <t>每年按入股总金额的8%进行分红，预计每个村集体年收入8万元。合作期限5年，合作期满本金返还村委会。</t>
  </si>
  <si>
    <t>军口福橙种植（村集体入股）</t>
  </si>
  <si>
    <t>金江镇军口村委会</t>
  </si>
  <si>
    <t>军口、潘村村委会采取“公司+村集体”的模式，将村集体产业发展资金投入澄迈福香农业科技有限公司，发展种植福橙。</t>
  </si>
  <si>
    <t>空壳村100万/村</t>
  </si>
  <si>
    <t>军口、潘村2个村委会</t>
  </si>
  <si>
    <t>每年按入股总金额的8%进行分红，预计每个村集体年收入增加8万元。合作期限5年，合作期满本金返还村委会。</t>
  </si>
  <si>
    <t>大拉仓库建设（村集体入股）</t>
  </si>
  <si>
    <t>金江镇大拉村委会</t>
  </si>
  <si>
    <t>大拉、天山村委会采取“合作社+村集体”的模式，将村集体产业发展资金投入澄迈县金江镇大拉村股份经济合作联合社，建设500平方米仓库，发展仓储保存。</t>
  </si>
  <si>
    <t>非脱贫村25万/村</t>
  </si>
  <si>
    <t>大拉、天山2个村委会</t>
  </si>
  <si>
    <t>每年按入股总金额的6%进行分红，预计每个村集体年收入1.5万元。合作期限5年，合作期满本金返还村委会。</t>
  </si>
  <si>
    <t>养鸡（村集体入股）</t>
  </si>
  <si>
    <t>金江镇黄竹村委会</t>
  </si>
  <si>
    <t>海仔、春芳村委会采取“公司+村集体”的模式，将村集体产业发展资金投入海南华酉农业有限公司，发展蛋鸡养殖。</t>
  </si>
  <si>
    <t>海仔、春芳2个村委会</t>
  </si>
  <si>
    <t>每年按入股总金额的6%进行分红，预计每个村集体年收入6万元。合作期限5年，合作期满本金返还村委会。</t>
  </si>
  <si>
    <t>肉牛养殖（村集体入股）</t>
  </si>
  <si>
    <t>雅新、龙坡村委会采取“合作社+村集体”的模式，将村集体产业发展资金投入澄迈晨莊种养专业合作社，发展肉牛养殖。</t>
  </si>
  <si>
    <t>雅新、龙坡2个村委会</t>
  </si>
  <si>
    <t>每年按入股总金额的8%进行分红，预计每个空壳村集体年收入增加8万元。合作期限5年，合作期满本金返还村委会。</t>
  </si>
  <si>
    <t>北斗青柚种植（村集体入股）</t>
  </si>
  <si>
    <t>金江镇善井村委会</t>
  </si>
  <si>
    <t>山口、善井、高山朗、仁丁、道南、南墩村委会采取“公司+村集体”的模式，将村集体产业发展资金投入澄迈北斗农业种植有限公司，发展青柚种植。</t>
  </si>
  <si>
    <t>山口、善井、高山朗、仁丁、道南、南墩6个村委会</t>
  </si>
  <si>
    <t>养牛（村集体入股）</t>
  </si>
  <si>
    <t>金江镇合福村委会</t>
  </si>
  <si>
    <t>合福村委会采取“公司+村集体”的模式，将村集体产业发展资金投入海南诚帆养殖有限公司，发展养牛产业。</t>
  </si>
  <si>
    <t>合福村委会</t>
  </si>
  <si>
    <t>每年按入股总金额的6%进行分红，预计每个村年收入1.5万元。合作期限5年，合作期满本金返还村委会。</t>
  </si>
  <si>
    <t>水产品收购及加工（村集体入股）</t>
  </si>
  <si>
    <t>老城镇</t>
  </si>
  <si>
    <t>夏富、木棉、北方村委会采取“公司+村集体”的模式，将村集体产业发展资金投入海南远生渔业有限公司，发展水产品收购及加工。</t>
  </si>
  <si>
    <t>夏富、木棉、北方3个村委会</t>
  </si>
  <si>
    <t>水产品收购及加工（监测户入股）</t>
  </si>
  <si>
    <t>监测户124户457人采取“公司+村集体+监测户”的模式，委托村集体将产业发展资金投入海南远生渔业开发有限公司，发展水产品收购及加工。</t>
  </si>
  <si>
    <t>监测户1万/人</t>
  </si>
  <si>
    <t>每年按入股总金额的8%进行分红，监测户每人年均增收800元，合作期限5年，合作期满本金返还村（居）委会。</t>
  </si>
  <si>
    <t>监测户7户23人采取“公司+村集体+监测户”的模式，委托村集体将产业发展资金投入海南远生渔业开发有限公司，发展水产品收购及加工。</t>
  </si>
  <si>
    <t>老城镇人民政府</t>
  </si>
  <si>
    <t>王尧</t>
  </si>
  <si>
    <t>每年按照资金总量的8%进行分红，监测户每人年均增收800元，合作期限5年，合作期满本金返还给村委会。</t>
  </si>
  <si>
    <t>白莲、才吉、大道、老城、美儒、玉楼、玉堂、潭池、罗驿、坡脑、文玉、富豪村（空壳村）委会采取“公司+村集体”的模式，将村集体产业发展资金投入海南远生渔业有限公司，发展水产品收购及加工。</t>
  </si>
  <si>
    <t>非空壳村40万/村        空壳村100万/村</t>
  </si>
  <si>
    <t>白莲、才吉、大道、老城、美儒、玉楼、玉堂、潭池、罗驿、坡脑、文玉、富豪共12个村（居）委会</t>
  </si>
  <si>
    <t>每年按照资金总量的8%进行分红，富豪村委会村集体年收入8万元，其余每个村集体年收入3.2万元，合作期限5年，合作期满本金返还给村（居）委会。</t>
  </si>
  <si>
    <t>北桥村委会以“公司+村集体”的模式，将村集体产业发展资金100万元投入海南远生渔业有限公司，发展水产品收购及加工。</t>
  </si>
  <si>
    <t>4年</t>
  </si>
  <si>
    <t>瑞溪镇人民政府</t>
  </si>
  <si>
    <t>庞学彬</t>
  </si>
  <si>
    <t>北桥村委会</t>
  </si>
  <si>
    <t>每年按照入股金额的8%进行分红，预计年收入8万元，合作期限4年，合作期满后资金返还村委会。</t>
  </si>
  <si>
    <t>监测户12户38人采取“公司+村集体+监测户”的模式，委托村集体将产业发展资金投入海南远生渔业开发有限公司，发展水产品收购及加工。</t>
  </si>
  <si>
    <t>每年按照资金总量的8%进行分红，监测户每人年均增收800元，合作期限4年，合作期满本金返还给各村委会。</t>
  </si>
  <si>
    <t>监测户38户125人采取“公司+村集体+监测户”的模式，委托村集体将产业发展资金投入海南远生渔业开发有限公司，发展水产品收购及加工。</t>
  </si>
  <si>
    <t>永发镇人民政府</t>
  </si>
  <si>
    <t>徐应颐</t>
  </si>
  <si>
    <t>每年按入股总金额的8%进行分红，监测户每人年均增收800元。合作期限5年，合作期满本金返还村委会。</t>
  </si>
  <si>
    <t>卜岸村委会采取“公司+村集体”的模式，将村集体产业发展资金投入海南远生渔业有限公司，发展水产品收购及加工。</t>
  </si>
  <si>
    <t>卜岸村委会</t>
  </si>
  <si>
    <t>每年按入股总金额8%，预计年收入8万元，合作期限5年，合作期满本金返还村委会</t>
  </si>
  <si>
    <t>卜厚、大山（脱贫村）、东兴、后坡、龙楼、南昌、排坡、儒林、赛玉（脱贫村）、侍郎、新吴、永发社区、永丰、永灵、永跃社区、长福村委会采取“公司+村集体”的模式，将村集体产业发展资金（赛玉、大山入股资金100万元/村，其他村入股资金50万元/村）投入海南远生渔业有限公司，发展水产品收购及加工。</t>
  </si>
  <si>
    <t>脱贫村100万/村，非脱贫村50万/村</t>
  </si>
  <si>
    <t>卜厚、大山、东兴、后坡、龙楼、南昌、排坡、儒林、赛玉、侍郎、新吴、永发社区、永丰、永灵、永跃社区、长福17个村（居）委会</t>
  </si>
  <si>
    <t>每年按入股总金额的8%进行分红，预计年收入76万元。合作期限5年，合作期满本金返还村（居）委会。</t>
  </si>
  <si>
    <t>小黄牛养殖（村集体入股）</t>
  </si>
  <si>
    <t>永发镇参军村委会</t>
  </si>
  <si>
    <t>参军村委会采取“合作社+村集体”的模式，将村集体产业发展资金投入澄迈县永发镇参军村股份经济合作联合社，发展小黄牛养殖。</t>
  </si>
  <si>
    <t>非空壳村50万/村</t>
  </si>
  <si>
    <t>参军村委会</t>
  </si>
  <si>
    <t>每年按入股总金额的6%进行分红，预计年收入3万元。合作期限5年，合作期满本金返还村委会。</t>
  </si>
  <si>
    <t>监测户9户38人采取“公司+村集体+监测户”的模式，委托村集体将产业发展资金投入海南远生渔业开发有限公司，发展水产品收购及加工。</t>
  </si>
  <si>
    <t>3年</t>
  </si>
  <si>
    <t>加乐镇人民政府</t>
  </si>
  <si>
    <t>劳镫</t>
  </si>
  <si>
    <t>每年按照入股总金额的8%进行分红，监测户每人年均增收800元，合作期限3年，合作期满本金返还给村委会。</t>
  </si>
  <si>
    <t>北统村委会采取“公司+村集体”的模式，将村集体产业发展资金投入海南远生渔业股份有限公司，发展水产品收购及加工。</t>
  </si>
  <si>
    <t>北统村委会</t>
  </si>
  <si>
    <t>每年按入股总金额的8%进行分红，预计村集体年收入8万元。合作期限3年，合作期满本金返还村委会。</t>
  </si>
  <si>
    <t>芋头种植（村集体入股）</t>
  </si>
  <si>
    <t>文儒镇文儒村委会</t>
  </si>
  <si>
    <t>文儒村委会成立澄迈良田农业发展有限公司，采取“公司+村集体”的模式，引进公司，利用本村村民的300亩土地种植及销售芋头，发展村集体经济。</t>
  </si>
  <si>
    <t>文儒镇人民政府</t>
  </si>
  <si>
    <t>杨应宁</t>
  </si>
  <si>
    <t>50万/村</t>
  </si>
  <si>
    <t>文儒村委会</t>
  </si>
  <si>
    <t>每年按不低3万元收益分红，增加村集体收入，合作期限5年，合作期满本金返还村委会。</t>
  </si>
  <si>
    <t>芋头种植（村集体自主经营）</t>
  </si>
  <si>
    <t>文儒镇文丰村委会</t>
  </si>
  <si>
    <t>文丰村委会成立儒丰农业发展公司，利用本村村民的80亩土地，种植及销售芋头,发展村集体经济。</t>
  </si>
  <si>
    <t>/</t>
  </si>
  <si>
    <t xml:space="preserve"> 50万/村</t>
  </si>
  <si>
    <t>文丰村委会</t>
  </si>
  <si>
    <t>每年按不低3万元收益分红，增加村集体收入。</t>
  </si>
  <si>
    <t>山柚种植（村集体自主经营）</t>
  </si>
  <si>
    <t>文丰村委会成立儒丰农业发展公司，通过山柚树种植、树果提炼、销售，发展村集体经济。</t>
  </si>
  <si>
    <t>100万/村</t>
  </si>
  <si>
    <t>项目盈利后按每年不低6万元收益分红，增加村集体收入。</t>
  </si>
  <si>
    <t>文儒镇石浮村委会</t>
  </si>
  <si>
    <t>石浮村委会成立澄迈县文儒镇石浮村股份经济合作联合社，采取“农户+合作社”模式，通过山柚树种植、树果提炼、销售，发展村集体经济。</t>
  </si>
  <si>
    <t xml:space="preserve"> 80万/村</t>
  </si>
  <si>
    <t>石浮村委会</t>
  </si>
  <si>
    <t>项目盈利后按不低7万元收益分红，增加村集体收入，合作期限25年，合作期满山柚树归村民所有。</t>
  </si>
  <si>
    <t>文儒镇山心村委会</t>
  </si>
  <si>
    <t>山心村委会成立澄迈利山生态农业有限公司，采取“农户+公司”模式，通过山柚树种植、树果提炼、销售，发展村集体经济。</t>
  </si>
  <si>
    <t>山心村委会</t>
  </si>
  <si>
    <t>资金投入盈利后按不低5万元收益分红，增加村集体收入，合作期限25年，合作期满山柚树归村民所有。</t>
  </si>
  <si>
    <t>养殖黑山羊（村集体入股）</t>
  </si>
  <si>
    <t>文儒镇昌文村委会</t>
  </si>
  <si>
    <t>昌文村委会成立澄迈昌文农业发展有限公司，采取“致富带头人+公司”的模式，发展林下黑山羊养殖。</t>
  </si>
  <si>
    <t>100/村</t>
  </si>
  <si>
    <t>昌文村委会</t>
  </si>
  <si>
    <t>资金投入后按每年不低6万元收益分红，增加村集体收入，合作期限为5年，合作期满后本金返还给村委会。</t>
  </si>
  <si>
    <t>山柚加工（村集体自主经营）</t>
  </si>
  <si>
    <t>文儒镇村头村委会</t>
  </si>
  <si>
    <t>村头村委会成立澄迈县文儒镇村头村股份经济合作联合社，通过建设加工厂、采购设备，进行山柚加工，发展村集体经济。</t>
  </si>
  <si>
    <t>村头村委会</t>
  </si>
  <si>
    <t>资金投入后按每年不低3万元收益分红，增加村集体收入。</t>
  </si>
  <si>
    <t>槟榔加工（监测户入股）</t>
  </si>
  <si>
    <t>文儒镇</t>
  </si>
  <si>
    <t>监测户38户153人采取“公司+村集体+监测户”的模式，委托村集体将产业发展资金投入海南永晟农业发展有限公司，发展槟榔加工产业。</t>
  </si>
  <si>
    <t>每年按入股总金额的6%进行分红，监测户每人年均增收600元。合作期限5年，合作期满本金返还村委会。</t>
  </si>
  <si>
    <t>咖啡种植加工生产及餐饮（村集体入股）</t>
  </si>
  <si>
    <t>福山镇</t>
  </si>
  <si>
    <t>东岭、加龙村委会采取“公司+村集体”的模式，将村集体产业发展资金投入海南玖叁陆咖啡产业有限公司，发展咖啡种植及餐饮。</t>
  </si>
  <si>
    <t>中兴镇人民政府</t>
  </si>
  <si>
    <t>王洪</t>
  </si>
  <si>
    <t>加龙、东岭2个村委会</t>
  </si>
  <si>
    <t>每年按入股总金额的8%进行分红，预计村集体经济收入增加16万元。合作期限5年，合作期满本金返还村委会。</t>
  </si>
  <si>
    <t>无籽蜜柚种植（村集体入股）</t>
  </si>
  <si>
    <t>中兴镇福来村委会</t>
  </si>
  <si>
    <t>中兴居、南茂村委会采取“公司+村集体”的模式，将村集体产业发展资金投入海南洪安农业有限公司，扩建福来村委会无籽蜜柚种植基地，发展无籽蜜柚产业。</t>
  </si>
  <si>
    <t>中兴居、南茂2个村（居）委会</t>
  </si>
  <si>
    <t>每年按入股总金额的8%进行分红，预计村集体经济收入增加8万元。合作期限5年，合作期满本金返还村（居）委会。</t>
  </si>
  <si>
    <t>监测户12户35人采取“公司+村集体+监测户”的模式，委托村集体将产业发展资金投入海南远生渔业开发有限公司，发展水产品收购及加工。</t>
  </si>
  <si>
    <t>每年按照入股资金总量的8%进行分红，监测户每人年均增收800元，合作期限5年，合作期满本金返还村委会。</t>
  </si>
  <si>
    <t>山茶油种植及加工行业（村集体自主经营）</t>
  </si>
  <si>
    <t>中心镇孔水村委会</t>
  </si>
  <si>
    <t>将村集体产业发展资金投入澄迈孔水农业产销专业合作社，建设山茶油加工厂、购买山茶籽等生产物资，自主发展山茶油种植及加工行业，带动村集体经济发展。</t>
  </si>
  <si>
    <t>孔水村集体</t>
  </si>
  <si>
    <t>资金投入盈利后，预计年均增收4万元。</t>
  </si>
  <si>
    <t>食用菌培育（村集体入股）</t>
  </si>
  <si>
    <t>仁兴镇美厚、拾村、松运村委会</t>
  </si>
  <si>
    <t>美厚、拾村、松运村委会采取“公司+村集体”的模式，将村集体产业发展资金投入白沙立树生物科技有限公司，发展食用菌培育种植。</t>
  </si>
  <si>
    <t>10年</t>
  </si>
  <si>
    <t>仁兴镇人民政府</t>
  </si>
  <si>
    <t>陈荣宝</t>
  </si>
  <si>
    <t>美厚、拾村、松运3个村委会</t>
  </si>
  <si>
    <t>按年度返还本金和收益，返还标准为公司每年向每个村委会返还10万元本金、按照每年入股本金的6%收取分红。</t>
  </si>
  <si>
    <t>福橙种植、销售（监测户入股）</t>
  </si>
  <si>
    <t>福山镇官族村委会</t>
  </si>
  <si>
    <t>监测户14户50人采取“公司+村集体+监测户”的模式，委托村集体将产业发展资金投入海南澄迈原真生态休闲农业开发有限公司，发展福橙种植、销售。</t>
  </si>
  <si>
    <t>每年按照入股资金总量的6%进行分红，监测户每人年均增收600元，合作期限5年，合作期满本金返还村委会。</t>
  </si>
  <si>
    <t>咖啡种植、加工生产及餐饮（村集体入股）</t>
  </si>
  <si>
    <t>文社、迈岭、敦茶村委会、福山社区采取“公司+村集体”的模式，将村集体产业发展资金投入澄迈福山咖啡联合有限公司，发展咖啡种植、加工生产及餐饮。</t>
  </si>
  <si>
    <t>福山镇人民政府</t>
  </si>
  <si>
    <t>黄道武</t>
  </si>
  <si>
    <t>文社村100万/村      迈岭村60万/村       敦茶村委会、福山社区170万/村</t>
  </si>
  <si>
    <t>文社、迈岭、敦茶村委会、福山社区</t>
  </si>
  <si>
    <t>每年按照入股金额的6%进行分红，预计文社村村集体年收入6万元，预计迈岭村村集体年收入3.6万元，预计敦茶村、福山社区村集体年收入10.2万元。合作期限5年，合作期满本金返还村委会。</t>
  </si>
  <si>
    <t>咖啡种植、加工生产及餐饮(监测户入股)</t>
  </si>
  <si>
    <t>监测户10户46人采取“公司+村集体+监测户”的模式，委托村集体将产业发展资金投入澄迈福山咖啡联合有限公司，发展咖啡种植、加工生产及餐饮。</t>
  </si>
  <si>
    <t>福山农产品集散中心</t>
  </si>
  <si>
    <t>敦茶村委会、博才村委会、福山社区居委会、官族村委会、花场村委会、迈岭村委会、仁里村委会、文社村委会采取村集体联合出资组建公司的模式，投资运营福山农产品集散中心，项目建设占地约4500平方米，拟建筑面积约5000平方米，拟投资约3350万，内容包括农产品分拣线及配套检测设备、自动化产品分拣打包区、冷冻/冷藏库区、办公区（农产品展示、农创培训、农创孵化）等。</t>
  </si>
  <si>
    <t>118.75万/村</t>
  </si>
  <si>
    <t>敦茶、博才、福山社区、官族、花场、迈岭、仁里、文社8个村（居）委会</t>
  </si>
  <si>
    <t>1.建成冷库为福山及周边乡镇农户种植农产品提供产品保鲜有偿服务；2.投入的分拣线、检测设备，对果品糖度、损坏等进行检测，为福山地区福橙、凤梨、柑橘、石榴等农产品做好品控把关，规范品牌管理，提升品牌市场竞争力；3.每年按项目盈利情况进行分红。</t>
  </si>
  <si>
    <t>养鸡（监测户入股）</t>
  </si>
  <si>
    <t>桥头镇荣兴村委会</t>
  </si>
  <si>
    <t>监测户11户42人采取“合作社+村集体+监测户”的模式，委托村集体将产业发展资金投入澄迈桥头三农种养专业合作社，发展蛋鸡产业。</t>
  </si>
  <si>
    <t>桥头镇人民政府</t>
  </si>
  <si>
    <t>邱其飞</t>
  </si>
  <si>
    <t>每年按入股总金额的8%进行分红，监测户每人年均增收800元，合作期限4年，合作期满本金返还村委会。</t>
  </si>
  <si>
    <t>荣兴、桥东、西岸村委会采取“合作社+村集体”的模式，将村集体产业发展资金投入澄迈桥头三农种养专业合作社，发展蛋鸡产业。</t>
  </si>
  <si>
    <t>荣兴、桥东、西岸3个村委会</t>
  </si>
  <si>
    <t>每年按入股总金额的6%进行分红，合作期限4年，合作期满本金返还村委会。</t>
  </si>
  <si>
    <t>海产养殖（村集体入股）</t>
  </si>
  <si>
    <t>桥头镇玉包村委会</t>
  </si>
  <si>
    <t>玉包、元隆村委会采取“合作社+村集体”的模式，将村集体产业发展资金投入澄迈玉包深海养殖专业合作社，发展养殖海产。</t>
  </si>
  <si>
    <t>玉包、元隆2个村委会</t>
  </si>
  <si>
    <t>每年按照入股金额的6%进行分红，预计每个村集体年收入6万元。合作期限4年，合作期满本金返还村委会。</t>
  </si>
  <si>
    <t>种苗培育、种植（村集体入股）</t>
  </si>
  <si>
    <t>大丰镇安丰居委会</t>
  </si>
  <si>
    <t>安丰居委会采取“合作社+村集体”的模式，将村集体产业发展资金投入澄迈大丰山源裕丰种养专业合作社，发展蕃村铁皮石斛、奇楠沉香、榴莲蜜等种苗培育、种植。</t>
  </si>
  <si>
    <t>大丰镇人民政府</t>
  </si>
  <si>
    <t>曾恒</t>
  </si>
  <si>
    <t>40万/村</t>
  </si>
  <si>
    <t>安丰居委会</t>
  </si>
  <si>
    <t>每年按照资金总量的7%进行分红，预计每个村集体年收入2.8万元，合作期限5年，合作期满本金返还给居委会。</t>
  </si>
  <si>
    <t>蛋鸡养殖
（村集体入股）</t>
  </si>
  <si>
    <t>大丰镇才存居委会</t>
  </si>
  <si>
    <t>才存居委会采取“合作社+村集体”的模式，将村集体产业发展资金投入澄迈徽航生态种养专业合作社，发展蛋鸡产业，按比例进行保底收益。</t>
  </si>
  <si>
    <t>才存居委会</t>
  </si>
  <si>
    <t>文音、大丰、美桃、红岭、荣友、肖阳、美玉居委会采取“合作社+村集体”的模式，将村集体产业发展资金投入海南远生渔业有限公司，发展水产品收购及加工。</t>
  </si>
  <si>
    <t>文音、大丰、美桃、红岭、荣友、肖阳、美玉7个居委会</t>
  </si>
  <si>
    <t>每年按照资金总量的8%进行分红，预计每个村集体年收入3.2万元，合作期限5年，合作期满本金返还给居委会。</t>
  </si>
  <si>
    <t>养鸭（村集体入股）</t>
  </si>
  <si>
    <t>大丰镇五村居委会</t>
  </si>
  <si>
    <t>五村居委会采取“合作社+村集体”的模式，将村集体产业发展资金投入澄迈澄丰生态牧渔养殖合作社，发展海鸭产业、农庄观光。</t>
  </si>
  <si>
    <t>五村居委会</t>
  </si>
  <si>
    <t>黄牛养殖（村集体入股）</t>
  </si>
  <si>
    <t>大丰镇盐丁居委会</t>
  </si>
  <si>
    <t>盐丁居委会采取“合作社+村集体”的模式，将村集体产业发展资金投入澄迈美日鲜种养专业合作社，发展黄牛养殖。</t>
  </si>
  <si>
    <t>盐丁居委会</t>
  </si>
  <si>
    <t>黄牛养殖（监测户到户类）</t>
  </si>
  <si>
    <t>扶持两类人员黄牛4头</t>
  </si>
  <si>
    <t>1年</t>
  </si>
  <si>
    <t>扶持产业发展，增加收入。</t>
  </si>
  <si>
    <t>监测户4户9人采取“公司+村集体+监测户”的模式，委托村集体将产业发展资金投入海南远生渔业开发有限公司，发展水产品收购及加工。</t>
  </si>
  <si>
    <t>每年按入股总金额的8%进行分红，监测户每人年均增收800元。合作期限5年，合作期满本金返还居委会。</t>
  </si>
  <si>
    <t>金安潭烈社区稻谷烘干加工厂</t>
  </si>
  <si>
    <t>潭烈社区</t>
  </si>
  <si>
    <t>潭烈社区采取“公司+社区”的模式，将产业发展资金投入澄迈健鹏农业开发有限责任公司建设安潭烈社区稻谷烘干厂，发展稻谷烘干、加工。</t>
  </si>
  <si>
    <t>金安镇人民政府（筹）</t>
  </si>
  <si>
    <t>陈立</t>
  </si>
  <si>
    <t>金安镇（筹）</t>
  </si>
  <si>
    <t>每年按入股总金额的6%进行分红，预计年收入18万元。合作期限5年，期满后本金返还金安镇（筹）。</t>
  </si>
  <si>
    <t>蚯蚓养殖、有机肥料生产、牧草种植与加工及畜牧养殖（监测户入股）</t>
  </si>
  <si>
    <t>永发镇博厚村委会</t>
  </si>
  <si>
    <t>监测户2户7人采取“公司+村集体+监测户”的模式，委托村集体将产业发展资金投入澄迈润来种养殖农民专业合作社，用于发展蚯蚓养殖、有机肥料生产、牧草种植与加工及畜牧养殖。</t>
  </si>
  <si>
    <t>每年按入股总金额的8%进行分红，监测户每人年均增收800元，合作期限4年，合作期满本金返还金安镇（筹）。</t>
  </si>
  <si>
    <t>待定</t>
  </si>
  <si>
    <t>县民族局</t>
  </si>
  <si>
    <t>张雄</t>
  </si>
  <si>
    <t>二</t>
  </si>
  <si>
    <t>就业项目</t>
  </si>
  <si>
    <t>务工奖补</t>
  </si>
  <si>
    <t>全县</t>
  </si>
  <si>
    <t>对符合要求的监测户、稳定脱贫户、相对稳定脱贫户、农村低保家庭及农村零就业家庭劳动力发放2021年9月-12月就业补助；对符合要求的监测户、相对稳定脱贫户、农村低保家庭及农村零就业家庭劳动力发放2022年1-6月就业补助。</t>
  </si>
  <si>
    <t>澄迈县就业局</t>
  </si>
  <si>
    <t>王美贤</t>
  </si>
  <si>
    <t>1.对连续外出6个月以上的法定年龄内帮扶对象，给予每月300元的务工奖补；
2.灵活就业累计满3个月（最低20天或月务工不低于最低工资标准）以上，给予每月200的务工奖补。</t>
  </si>
  <si>
    <t>增加4546人的外出务工收入，提高外出务工积极性。</t>
  </si>
  <si>
    <t>交通补助</t>
  </si>
  <si>
    <t>对符合要求的监测户、相对稳定脱贫户、农村低保家庭及农村零就业家庭劳动力发放2022年全年就业外出交通补助。</t>
  </si>
  <si>
    <t>1.对于跨省外出务工的帮扶对象，给予每人每年不超过800元的一次性交通补助；
2.对于省内县外务工的帮扶对象，给予每人每年不超过200元的一次性交通补助。</t>
  </si>
  <si>
    <t>降低2806人外出务工交通成本，提高外出务工积极性。</t>
  </si>
  <si>
    <t>公益性岗位</t>
  </si>
  <si>
    <t>对符合要求的监测户、稳定脱贫户、相对稳定脱贫户、农村低保家庭及农村零就业家庭劳动力发放2021年12月公益性岗位补贴；对符合要求的监测户、相对稳定脱贫户、农村低保家庭及农村零就业家庭劳动力2022年1月的公益性岗位补贴</t>
  </si>
  <si>
    <t>公益性岗位的工资不低于当地最低工资标准。其岗位补贴标准按我县年度最低工资标准的80%执行。</t>
  </si>
  <si>
    <t>提供就近就业岗位，解决500人就业难问题。</t>
  </si>
  <si>
    <t>三</t>
  </si>
  <si>
    <t>乡村建设行动</t>
  </si>
  <si>
    <t>善井村委会善井村村路村巷建设</t>
  </si>
  <si>
    <t>硬化3.5米宽道路4055米、村巷2400平方米，建设挡土墙2850米。</t>
  </si>
  <si>
    <t>该项目计划总投资654万元，2021年已拨付249.81万元，本批资金拨付到总投资的97%，即387万元，其中中央资金364万用于建安费，县级资金23万用于前期费用。</t>
  </si>
  <si>
    <t>满足村民出行，方便生产</t>
  </si>
  <si>
    <t>善井村委会后岭村、后村、白沙村村路村巷建设</t>
  </si>
  <si>
    <t>金江镇后岭村、后村、白沙村</t>
  </si>
  <si>
    <t>1.后岭村硬化3.5米宽道路1640米、村巷1200平方米，建设挡土墙254米、盖板排水沟1200米。
2.后村硬化3.5米宽道路1782米。
3.白沙村硬化3.5米宽道路929米、村巷210平方米，建设挡土墙422米，安装护栏422米。</t>
  </si>
  <si>
    <t>该项目计划总投资629万元，2021年已拨付259.51万元，本批资金拨付到总投资的97%，即350万元，其中中央资金330万元用于支付建安费，县级资金20万元用于前期费用。</t>
  </si>
  <si>
    <t>善井村委会安良村、新安村路村巷建设</t>
  </si>
  <si>
    <t>金江镇安良村、新安村</t>
  </si>
  <si>
    <t>1.新安村：硬化3.5米宽道路825米、村巷500平方米，建设挡土墙450米，安装护栏450米，建设排水沟1500米。
2.安良村：硬化3.5米宽道路925米、村巷5300平方米，建设挡土墙450米，安装护栏450米，建设抽水井及灌溉机房。</t>
  </si>
  <si>
    <t>该项目计划总投资590万元，2021年已拨付196.91万元，本批资金拨付到总投资的97%，即377万元，其中中央资金356万元用于建安费，县级资金21万元用于前期费用。</t>
  </si>
  <si>
    <t>仁丁村委会整村提升</t>
  </si>
  <si>
    <t>金江镇仁丁村委会</t>
  </si>
  <si>
    <t>1.硬化仁丁村道路4329平方米，安装护栏55米、路灯50盏。
2.硬化美肥村道路6221平方米，安装路灯30盏。
3.硬化兹可上村道路4680平方米，安装路灯30盏。
4.硬化兹可下村道路6258平方米，安装护栏50米、路灯30盏；硬化洋中村道路175平方米。
5.硬化博德阳、南来、龙兴、洋中、洋坡村道路9900平方米；建设博德洋村挡土墙300米；建设龙兴、洋中、洋坡村排水沟400米；安装博德阳村路灯50盏。</t>
  </si>
  <si>
    <t>该项目计划总投资1256万元，本批资金拨付总投资的79%，即997万元，其中中央资金895万元用于建安费，县级资金102万元用于前期费用。</t>
  </si>
  <si>
    <t>高山朗、太平、北方、春芳村委会提升项目</t>
  </si>
  <si>
    <t>金江镇高山朗、太平、北方、春芳村委会</t>
  </si>
  <si>
    <t>1.硬化高山朗村委会道路1300平方米；建设江边渡口台阶17.7立方米。
2.硬化太平村委会道路1000平方米，安装鱼塘护栏120米、路灯110盏。
3.硬化北方村委会后岭村产业路7000平方米、里好村池塘周围道路1050平方米，安装里好村钢丝护栏400米、新村排水管150米。
4.硬化春芳村委会道路10500平方米。</t>
  </si>
  <si>
    <t>该项目计划总投资563万元，本批资金拨付总投资的76%，即428万元，其中中央资金155万元、省级资金235万元用于建安费，县级资金38万元用于前期费用。</t>
  </si>
  <si>
    <t>解决969户5621人出行难问题</t>
  </si>
  <si>
    <r>
      <rPr>
        <sz val="12"/>
        <rFont val="宋体"/>
        <charset val="134"/>
      </rPr>
      <t>桂根村委会、昌文村委会、加月村委会</t>
    </r>
    <r>
      <rPr>
        <sz val="12"/>
        <color rgb="FF000000"/>
        <rFont val="宋体"/>
        <charset val="134"/>
      </rPr>
      <t>整村提升</t>
    </r>
  </si>
  <si>
    <t>文儒镇桂根村委会、昌文村委会、加月村委会</t>
  </si>
  <si>
    <t>1.文儒镇桂根村委会夏水村、旧市坡村、卜孝村村、久处村、桂根村、栖岸岭村基础设施改造，新建道路8000m、硬化村巷15645m、排水沟373m、安全护栏186m、挡土墙502m、路灯安装426盏；
2.昌文村委会平坦村硬化村组道路210米、村巷328㎡、场地硬化740㎡，修建排水沟160m，安装5米杆路灯150盏。
3.昌文村委会大岭村硬化村组道路1339米，村巷4150㎡，场地硬化330㎡，修建排水沟1200m，安装5米杆路灯60盏。
4.昌文村委会新村硬化村组道路1043米、村巷7810㎡，场地硬化500㎡，修建涵洞1个、排水沟2350m、挡土墙20m，安装护栏50m、5米杆路灯125盏。
5.昌文村委会昌文村硬化村组道路563米、村巷3128㎡；修建排水沟850m、挡土墙50m,安装5米杆路灯85盏。                        
6.加月村委会加月村硬化村主道路437米、村巷4650㎡，修建排水沟650m、挡土墙30m，安装5米杆太阳能路灯115盏、护栏90m。
7.加月村委会米斗村硬化村主道路175米、村巷1250㎡，修建排水沟140m，安装5米杆太阳能路灯105盏。
8.加月村委会军村硬化环村道路210米、村巷120㎡，安装5米杆太阳能路灯118盏。
9.加月村委会水井山村硬化环村道路945m、村主道路485米、村巷4355㎡，修建排水沟760m、挡土墙60m、涵洞1个，安装5米杆太阳能路灯126盏、护栏80m。</t>
  </si>
  <si>
    <t>该项目计划总投资3459.4万元，本批资金拨付总投资的72%，即2499.75万元，其中中央资金30万、省级资金2043万元和县级资金70.1万元用于建安费，县级资金356.65万元用于前期费用。</t>
  </si>
  <si>
    <t>解决1461户7031人出行难问题</t>
  </si>
  <si>
    <t>大云村行政村整村提升</t>
  </si>
  <si>
    <t>中兴镇大云村委会</t>
  </si>
  <si>
    <t>1.大云村硬化3.5米宽环村道路225米、巷道600.5平方米、3.5米宽生产路316米，修建排水沟320米，安装路灯30盏。
2.田沟村硬化3.5米宽环村道路400米、巷道424平方米、3.5米宽生产路300米，修建排水沟80米，安装路灯30盏。
3.冲文村硬化4.5米宽环村道路506米、巷道1493平方米、3.5米宽生产路375米，修建排水沟280米，安装路灯30盏。
4.美万上村硬化巷道4916.7平方米、3.5米宽生产路200米，修建排水沟360米，安装路灯50盏。
5.美万下村硬化4.5米宽道路725米、巷道1276平方米，修建排水沟232米，安装路灯40盏。
6.大云墟硬化3.5米宽环村道路395米、巷道95平方米，安装路灯20盏。</t>
  </si>
  <si>
    <t>该项目计划总投资847万元，本批资金拨付总投资的85%，即720万元，其中中央资金643万元用于建安费，县级资金77万元用于前期费用。</t>
  </si>
  <si>
    <t>满足386户，1536人出行需求</t>
  </si>
  <si>
    <t>金江镇仁丁村委会安全饮水</t>
  </si>
  <si>
    <t>供水范围为洋中村、洋坡村、龙兴村、博德洋村、美肥村、南来村。新建机井、大口井、除铁锰设备、机井泵房、倒锥水塔、输水管网、配水管网、入户工程及其附属构筑物等。</t>
  </si>
  <si>
    <t>澄迈县水务局</t>
  </si>
  <si>
    <t>王文艺</t>
  </si>
  <si>
    <t>该项目为在建项目，总计划投资438万元，本批资金拨付资金缺口部分，包括建安费64万元和前期费用13.45万元。</t>
  </si>
  <si>
    <t>解决1193人饮水安全问题</t>
  </si>
  <si>
    <t>文儒镇昌文村委会供水工程</t>
  </si>
  <si>
    <t>接入市政供水主管网延伸至村内，新建村内管网3公里。</t>
  </si>
  <si>
    <t>该项目为在建项目，总计划投资306.19万元，本批资金拨付该项目资金缺口部分，包括建安费138万元和前期费用15万元。</t>
  </si>
  <si>
    <t>解决225人饮水安全问题</t>
  </si>
  <si>
    <t>四</t>
  </si>
  <si>
    <t>三保障项目</t>
  </si>
  <si>
    <t>雨露计划职业教育助学补助</t>
  </si>
  <si>
    <t>巩固三保障成果</t>
  </si>
  <si>
    <t>用于发放2022年中高职学生336人的春季学期教育补助。</t>
  </si>
  <si>
    <t>澄迈县乡村振兴局</t>
  </si>
  <si>
    <t>王澄伟</t>
  </si>
  <si>
    <t>春季学期1750元/每人</t>
  </si>
  <si>
    <t>减轻336名中高职学生的教育负担</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</si>
</sst>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2"/>
      <name val="宋体"/>
      <charset val="134"/>
    </font>
    <font>
      <sz val="11"/>
      <color rgb="FF000000"/>
      <name val="宋体"/>
      <charset val="134"/>
    </font>
    <font>
      <sz val="11"/>
      <name val="宋体"/>
      <charset val="134"/>
    </font>
    <font>
      <sz val="12"/>
      <color rgb="FF000000"/>
      <name val="宋体"/>
      <charset val="134"/>
    </font>
    <font>
      <b/>
      <sz val="20"/>
      <color rgb="FF000000"/>
      <name val="宋体"/>
      <charset val="134"/>
    </font>
    <font>
      <b/>
      <sz val="20"/>
      <color indexed="8"/>
      <name val="宋体"/>
      <charset val="134"/>
    </font>
    <font>
      <b/>
      <sz val="11"/>
      <color indexed="8"/>
      <name val="宋体"/>
      <charset val="134"/>
    </font>
    <font>
      <sz val="12"/>
      <color indexed="8"/>
      <name val="宋体"/>
      <charset val="134"/>
    </font>
    <font>
      <sz val="11"/>
      <color indexed="8"/>
      <name val="宋体"/>
      <charset val="134"/>
    </font>
    <font>
      <sz val="10"/>
      <color indexed="8"/>
      <name val="宋体"/>
      <charset val="134"/>
    </font>
    <font>
      <b/>
      <sz val="11"/>
      <color indexed="0"/>
      <name val="宋体"/>
      <charset val="134"/>
    </font>
    <font>
      <b/>
      <sz val="11"/>
      <color rgb="FF000000"/>
      <name val="宋体"/>
      <charset val="134"/>
    </font>
    <font>
      <b/>
      <sz val="12"/>
      <color indexed="0"/>
      <name val="宋体"/>
      <charset val="134"/>
    </font>
    <font>
      <sz val="12"/>
      <color indexed="0"/>
      <name val="宋体"/>
      <charset val="134"/>
    </font>
    <font>
      <sz val="11"/>
      <color rgb="FF3F3F76"/>
      <name val="宋体"/>
      <charset val="0"/>
      <scheme val="minor"/>
    </font>
    <font>
      <sz val="11"/>
      <color theme="1"/>
      <name val="宋体"/>
      <charset val="134"/>
      <scheme val="minor"/>
    </font>
    <font>
      <b/>
      <sz val="15"/>
      <color theme="3"/>
      <name val="宋体"/>
      <charset val="134"/>
      <scheme val="minor"/>
    </font>
    <font>
      <sz val="11"/>
      <color rgb="FF9C0006"/>
      <name val="宋体"/>
      <charset val="0"/>
      <scheme val="minor"/>
    </font>
    <font>
      <b/>
      <sz val="11"/>
      <color rgb="FFFA7D00"/>
      <name val="宋体"/>
      <charset val="0"/>
      <scheme val="minor"/>
    </font>
    <font>
      <b/>
      <sz val="11"/>
      <color theme="3"/>
      <name val="宋体"/>
      <charset val="134"/>
      <scheme val="minor"/>
    </font>
    <font>
      <sz val="11"/>
      <color rgb="FF006100"/>
      <name val="宋体"/>
      <charset val="0"/>
      <scheme val="minor"/>
    </font>
    <font>
      <b/>
      <sz val="11"/>
      <color rgb="FFFFFFFF"/>
      <name val="宋体"/>
      <charset val="0"/>
      <scheme val="minor"/>
    </font>
    <font>
      <b/>
      <sz val="18"/>
      <color theme="3"/>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u/>
      <sz val="11"/>
      <color rgb="FF0000FF"/>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rgb="FFFFEB9C"/>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15" fillId="0" borderId="0" applyFont="0" applyFill="0" applyBorder="0" applyAlignment="0" applyProtection="0">
      <alignment vertical="center"/>
    </xf>
    <xf numFmtId="0" fontId="23" fillId="11" borderId="0" applyNumberFormat="0" applyBorder="0" applyAlignment="0" applyProtection="0">
      <alignment vertical="center"/>
    </xf>
    <xf numFmtId="0" fontId="14" fillId="4" borderId="9"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23" fillId="10" borderId="0" applyNumberFormat="0" applyBorder="0" applyAlignment="0" applyProtection="0">
      <alignment vertical="center"/>
    </xf>
    <xf numFmtId="0" fontId="17" fillId="6" borderId="0" applyNumberFormat="0" applyBorder="0" applyAlignment="0" applyProtection="0">
      <alignment vertical="center"/>
    </xf>
    <xf numFmtId="43" fontId="15" fillId="0" borderId="0" applyFont="0" applyFill="0" applyBorder="0" applyAlignment="0" applyProtection="0">
      <alignment vertical="center"/>
    </xf>
    <xf numFmtId="0" fontId="24" fillId="12" borderId="0" applyNumberFormat="0" applyBorder="0" applyAlignment="0" applyProtection="0">
      <alignment vertical="center"/>
    </xf>
    <xf numFmtId="0" fontId="26" fillId="0" borderId="0" applyNumberFormat="0" applyFill="0" applyBorder="0" applyAlignment="0" applyProtection="0">
      <alignment vertical="center"/>
    </xf>
    <xf numFmtId="9" fontId="15" fillId="0" borderId="0" applyFont="0" applyFill="0" applyBorder="0" applyAlignment="0" applyProtection="0">
      <alignment vertical="center"/>
    </xf>
    <xf numFmtId="0" fontId="29" fillId="0" borderId="0" applyNumberFormat="0" applyFill="0" applyBorder="0" applyAlignment="0" applyProtection="0">
      <alignment vertical="center"/>
    </xf>
    <xf numFmtId="0" fontId="15" fillId="5" borderId="11" applyNumberFormat="0" applyFont="0" applyAlignment="0" applyProtection="0">
      <alignment vertical="center"/>
    </xf>
    <xf numFmtId="0" fontId="24" fillId="14" borderId="0" applyNumberFormat="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6" fillId="0" borderId="10" applyNumberFormat="0" applyFill="0" applyAlignment="0" applyProtection="0">
      <alignment vertical="center"/>
    </xf>
    <xf numFmtId="0" fontId="27" fillId="0" borderId="10" applyNumberFormat="0" applyFill="0" applyAlignment="0" applyProtection="0">
      <alignment vertical="center"/>
    </xf>
    <xf numFmtId="0" fontId="24" fillId="16" borderId="0" applyNumberFormat="0" applyBorder="0" applyAlignment="0" applyProtection="0">
      <alignment vertical="center"/>
    </xf>
    <xf numFmtId="0" fontId="19" fillId="0" borderId="12" applyNumberFormat="0" applyFill="0" applyAlignment="0" applyProtection="0">
      <alignment vertical="center"/>
    </xf>
    <xf numFmtId="0" fontId="24" fillId="18" borderId="0" applyNumberFormat="0" applyBorder="0" applyAlignment="0" applyProtection="0">
      <alignment vertical="center"/>
    </xf>
    <xf numFmtId="0" fontId="31" fillId="7" borderId="16" applyNumberFormat="0" applyAlignment="0" applyProtection="0">
      <alignment vertical="center"/>
    </xf>
    <xf numFmtId="0" fontId="18" fillId="7" borderId="9" applyNumberFormat="0" applyAlignment="0" applyProtection="0">
      <alignment vertical="center"/>
    </xf>
    <xf numFmtId="0" fontId="21" fillId="9" borderId="13" applyNumberFormat="0" applyAlignment="0" applyProtection="0">
      <alignment vertical="center"/>
    </xf>
    <xf numFmtId="0" fontId="23" fillId="20" borderId="0" applyNumberFormat="0" applyBorder="0" applyAlignment="0" applyProtection="0">
      <alignment vertical="center"/>
    </xf>
    <xf numFmtId="0" fontId="24" fillId="22" borderId="0" applyNumberFormat="0" applyBorder="0" applyAlignment="0" applyProtection="0">
      <alignment vertical="center"/>
    </xf>
    <xf numFmtId="0" fontId="25" fillId="0" borderId="14" applyNumberFormat="0" applyFill="0" applyAlignment="0" applyProtection="0">
      <alignment vertical="center"/>
    </xf>
    <xf numFmtId="0" fontId="30" fillId="0" borderId="15" applyNumberFormat="0" applyFill="0" applyAlignment="0" applyProtection="0">
      <alignment vertical="center"/>
    </xf>
    <xf numFmtId="0" fontId="20" fillId="8" borderId="0" applyNumberFormat="0" applyBorder="0" applyAlignment="0" applyProtection="0">
      <alignment vertical="center"/>
    </xf>
    <xf numFmtId="0" fontId="33" fillId="24" borderId="0" applyNumberFormat="0" applyBorder="0" applyAlignment="0" applyProtection="0">
      <alignment vertical="center"/>
    </xf>
    <xf numFmtId="0" fontId="23" fillId="19" borderId="0" applyNumberFormat="0" applyBorder="0" applyAlignment="0" applyProtection="0">
      <alignment vertical="center"/>
    </xf>
    <xf numFmtId="0" fontId="24" fillId="15" borderId="0" applyNumberFormat="0" applyBorder="0" applyAlignment="0" applyProtection="0">
      <alignment vertical="center"/>
    </xf>
    <xf numFmtId="0" fontId="23" fillId="26" borderId="0" applyNumberFormat="0" applyBorder="0" applyAlignment="0" applyProtection="0">
      <alignment vertical="center"/>
    </xf>
    <xf numFmtId="0" fontId="23" fillId="25" borderId="0" applyNumberFormat="0" applyBorder="0" applyAlignment="0" applyProtection="0">
      <alignment vertical="center"/>
    </xf>
    <xf numFmtId="0" fontId="23" fillId="21" borderId="0" applyNumberFormat="0" applyBorder="0" applyAlignment="0" applyProtection="0">
      <alignment vertical="center"/>
    </xf>
    <xf numFmtId="0" fontId="23" fillId="23" borderId="0" applyNumberFormat="0" applyBorder="0" applyAlignment="0" applyProtection="0">
      <alignment vertical="center"/>
    </xf>
    <xf numFmtId="0" fontId="24" fillId="27" borderId="0" applyNumberFormat="0" applyBorder="0" applyAlignment="0" applyProtection="0">
      <alignment vertical="center"/>
    </xf>
    <xf numFmtId="0" fontId="24" fillId="1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1" borderId="0" applyNumberFormat="0" applyBorder="0" applyAlignment="0" applyProtection="0">
      <alignment vertical="center"/>
    </xf>
    <xf numFmtId="0" fontId="23" fillId="33" borderId="0" applyNumberFormat="0" applyBorder="0" applyAlignment="0" applyProtection="0">
      <alignment vertical="center"/>
    </xf>
    <xf numFmtId="0" fontId="24" fillId="34" borderId="0" applyNumberFormat="0" applyBorder="0" applyAlignment="0" applyProtection="0">
      <alignment vertical="center"/>
    </xf>
    <xf numFmtId="0" fontId="24" fillId="32" borderId="0" applyNumberFormat="0" applyBorder="0" applyAlignment="0" applyProtection="0">
      <alignment vertical="center"/>
    </xf>
    <xf numFmtId="0" fontId="23" fillId="30" borderId="0" applyNumberFormat="0" applyBorder="0" applyAlignment="0" applyProtection="0">
      <alignment vertical="center"/>
    </xf>
    <xf numFmtId="0" fontId="24" fillId="13" borderId="0" applyNumberFormat="0" applyBorder="0" applyAlignment="0" applyProtection="0">
      <alignment vertical="center"/>
    </xf>
    <xf numFmtId="0" fontId="1" fillId="0" borderId="0">
      <protection locked="0"/>
    </xf>
  </cellStyleXfs>
  <cellXfs count="63">
    <xf numFmtId="0" fontId="0" fillId="0" borderId="0" xfId="0">
      <alignment vertical="center"/>
    </xf>
    <xf numFmtId="0" fontId="1" fillId="0" borderId="0" xfId="0" applyNumberFormat="1" applyFont="1" applyFill="1" applyBorder="1">
      <alignment vertical="center"/>
    </xf>
    <xf numFmtId="0" fontId="2" fillId="0" borderId="0" xfId="0" applyFont="1">
      <alignment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2" fillId="0" borderId="0" xfId="0" applyFont="1" applyBorder="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0" fontId="12" fillId="0" borderId="4" xfId="0" applyFont="1" applyBorder="1" applyAlignment="1">
      <alignment horizontal="left" vertical="center" wrapText="1"/>
    </xf>
    <xf numFmtId="0" fontId="0"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3" fillId="0" borderId="4" xfId="0" applyNumberFormat="1" applyFont="1" applyFill="1" applyBorder="1" applyAlignment="1">
      <alignment horizontal="center" vertical="center" wrapText="1"/>
    </xf>
    <xf numFmtId="0" fontId="3" fillId="0" borderId="4" xfId="0" applyNumberFormat="1" applyFont="1" applyFill="1" applyBorder="1" applyAlignment="1">
      <alignment horizontal="left" vertical="center" wrapText="1"/>
    </xf>
    <xf numFmtId="0" fontId="3" fillId="0" borderId="5" xfId="0" applyNumberFormat="1" applyFont="1" applyBorder="1" applyAlignment="1">
      <alignment horizontal="center" vertical="center" wrapText="1"/>
    </xf>
    <xf numFmtId="0" fontId="3" fillId="0" borderId="5" xfId="0" applyNumberFormat="1" applyFont="1" applyBorder="1" applyAlignment="1">
      <alignment horizontal="left" vertical="center" wrapText="1"/>
    </xf>
    <xf numFmtId="49" fontId="3" fillId="0" borderId="4" xfId="0" applyNumberFormat="1" applyFont="1" applyFill="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4" xfId="0" applyFont="1" applyFill="1" applyBorder="1" applyAlignment="1">
      <alignment horizontal="left" vertical="center" wrapText="1"/>
    </xf>
    <xf numFmtId="0" fontId="1" fillId="0" borderId="4"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49" fontId="0" fillId="0" borderId="4" xfId="0" applyNumberFormat="1" applyFont="1" applyFill="1" applyBorder="1" applyAlignment="1">
      <alignment horizontal="center" vertical="center" wrapText="1"/>
    </xf>
    <xf numFmtId="0" fontId="7" fillId="0" borderId="0" xfId="0" applyNumberFormat="1" applyFont="1" applyFill="1" applyBorder="1" applyAlignment="1">
      <alignment horizontal="right" vertical="center"/>
    </xf>
    <xf numFmtId="0" fontId="10" fillId="0" borderId="4" xfId="0" applyFont="1" applyBorder="1" applyAlignment="1">
      <alignment horizontal="center" vertical="center" wrapText="1"/>
    </xf>
    <xf numFmtId="0" fontId="10" fillId="0" borderId="4"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2" fillId="0" borderId="4" xfId="0" applyNumberFormat="1" applyFont="1" applyFill="1" applyBorder="1" applyAlignment="1">
      <alignment vertical="center" wrapText="1"/>
    </xf>
    <xf numFmtId="0" fontId="3" fillId="3"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3" fillId="0" borderId="4" xfId="49" applyFont="1" applyFill="1" applyBorder="1" applyAlignment="1" applyProtection="1">
      <alignment horizontal="center" vertical="center" wrapText="1"/>
    </xf>
    <xf numFmtId="0" fontId="3" fillId="0" borderId="4"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3" fillId="0" borderId="1" xfId="0" applyNumberFormat="1" applyFont="1" applyFill="1" applyBorder="1" applyAlignment="1">
      <alignment horizontal="center" vertical="center" wrapText="1"/>
    </xf>
    <xf numFmtId="0" fontId="3" fillId="0" borderId="4" xfId="0" applyFont="1" applyBorder="1" applyAlignment="1">
      <alignment horizontal="center" vertical="center"/>
    </xf>
    <xf numFmtId="0" fontId="13" fillId="0" borderId="3"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3" fillId="0" borderId="4" xfId="0" applyNumberFormat="1" applyFont="1" applyFill="1" applyBorder="1" applyAlignment="1">
      <alignment horizontal="center" vertical="center"/>
    </xf>
    <xf numFmtId="0" fontId="3" fillId="0" borderId="4" xfId="0" applyNumberFormat="1" applyFont="1" applyBorder="1" applyAlignment="1">
      <alignment horizontal="center" vertical="center" wrapText="1"/>
    </xf>
    <xf numFmtId="0" fontId="0" fillId="3" borderId="4" xfId="0" applyFont="1" applyFill="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0" fillId="3"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tabColor rgb="FF92D050"/>
  </sheetPr>
  <dimension ref="A1:R74"/>
  <sheetViews>
    <sheetView tabSelected="1" view="pageBreakPreview" zoomScale="85" zoomScaleNormal="85" zoomScaleSheetLayoutView="85" workbookViewId="0">
      <pane ySplit="5" topLeftCell="A27" activePane="bottomLeft" state="frozen"/>
      <selection/>
      <selection pane="bottomLeft" activeCell="L28" sqref="L28"/>
    </sheetView>
  </sheetViews>
  <sheetFormatPr defaultColWidth="9" defaultRowHeight="14.25"/>
  <cols>
    <col min="1" max="1" width="4.5" style="5" customWidth="1"/>
    <col min="2" max="2" width="19.2166666666667" style="5" customWidth="1"/>
    <col min="3" max="3" width="14.55" style="5" customWidth="1"/>
    <col min="4" max="4" width="10.3333333333333" style="6" customWidth="1"/>
    <col min="5" max="5" width="48.525" style="7" customWidth="1"/>
    <col min="6" max="6" width="5.875" style="5" customWidth="1"/>
    <col min="7" max="7" width="9" style="6" customWidth="1"/>
    <col min="8" max="8" width="7.375" style="5" customWidth="1"/>
    <col min="9" max="9" width="21.875" style="5" customWidth="1"/>
    <col min="10" max="10" width="8.75" style="5" customWidth="1"/>
    <col min="11" max="11" width="9.125" style="5" customWidth="1"/>
    <col min="12" max="12" width="9.375" style="5" customWidth="1"/>
    <col min="13" max="13" width="8.25" style="5" customWidth="1"/>
    <col min="14" max="14" width="5.98333333333333" style="5" customWidth="1"/>
    <col min="15" max="15" width="7.15833333333333" style="5" customWidth="1"/>
    <col min="16" max="16" width="24.5833333333333" style="5" customWidth="1"/>
    <col min="17" max="17" width="19.225" style="5" hidden="1" customWidth="1"/>
    <col min="18" max="18" width="17.35" style="6" hidden="1" customWidth="1"/>
    <col min="19" max="16384" width="9" style="5"/>
  </cols>
  <sheetData>
    <row r="1" ht="30.75" customHeight="1" spans="1:2">
      <c r="A1" s="8" t="s">
        <v>0</v>
      </c>
      <c r="B1" s="9"/>
    </row>
    <row r="2" customFormat="1" ht="53.25" customHeight="1" spans="1:18">
      <c r="A2" s="10" t="s">
        <v>1</v>
      </c>
      <c r="B2" s="11"/>
      <c r="C2" s="11"/>
      <c r="D2" s="11"/>
      <c r="E2" s="12"/>
      <c r="F2" s="11"/>
      <c r="G2" s="11"/>
      <c r="H2" s="11"/>
      <c r="I2" s="11"/>
      <c r="J2" s="11"/>
      <c r="K2" s="11"/>
      <c r="L2" s="11"/>
      <c r="M2" s="11"/>
      <c r="N2" s="11"/>
      <c r="O2" s="11"/>
      <c r="P2" s="11"/>
      <c r="Q2" s="11"/>
      <c r="R2" s="11"/>
    </row>
    <row r="3" s="1" customFormat="1" ht="21" customHeight="1" spans="1:18">
      <c r="A3" s="13" t="s">
        <v>2</v>
      </c>
      <c r="B3" s="13"/>
      <c r="C3" s="13"/>
      <c r="D3" s="14"/>
      <c r="E3" s="15"/>
      <c r="F3" s="16"/>
      <c r="G3" s="16"/>
      <c r="H3" s="16"/>
      <c r="I3" s="38"/>
      <c r="J3" s="38"/>
      <c r="K3" s="38"/>
      <c r="L3" s="38"/>
      <c r="M3" s="38"/>
      <c r="N3" s="38"/>
      <c r="O3" s="38"/>
      <c r="P3" s="38"/>
      <c r="Q3" s="38"/>
      <c r="R3" s="49"/>
    </row>
    <row r="4" s="2" customFormat="1" ht="18.75" customHeight="1" spans="1:18">
      <c r="A4" s="17" t="s">
        <v>3</v>
      </c>
      <c r="B4" s="17" t="s">
        <v>4</v>
      </c>
      <c r="C4" s="17" t="s">
        <v>5</v>
      </c>
      <c r="D4" s="18" t="s">
        <v>6</v>
      </c>
      <c r="E4" s="17" t="s">
        <v>7</v>
      </c>
      <c r="F4" s="17" t="s">
        <v>8</v>
      </c>
      <c r="G4" s="17" t="s">
        <v>9</v>
      </c>
      <c r="H4" s="17" t="s">
        <v>10</v>
      </c>
      <c r="I4" s="17" t="s">
        <v>11</v>
      </c>
      <c r="J4" s="39" t="s">
        <v>12</v>
      </c>
      <c r="K4" s="39"/>
      <c r="L4" s="39"/>
      <c r="M4" s="39"/>
      <c r="N4" s="40" t="s">
        <v>13</v>
      </c>
      <c r="O4" s="40"/>
      <c r="P4" s="41" t="s">
        <v>14</v>
      </c>
      <c r="Q4" s="50" t="s">
        <v>15</v>
      </c>
      <c r="R4" s="51"/>
    </row>
    <row r="5" s="2" customFormat="1" ht="29" customHeight="1" spans="1:18">
      <c r="A5" s="19"/>
      <c r="B5" s="19"/>
      <c r="C5" s="19"/>
      <c r="D5" s="19"/>
      <c r="E5" s="19"/>
      <c r="F5" s="19"/>
      <c r="G5" s="19"/>
      <c r="H5" s="19"/>
      <c r="I5" s="19"/>
      <c r="J5" s="17" t="s">
        <v>16</v>
      </c>
      <c r="K5" s="17" t="s">
        <v>17</v>
      </c>
      <c r="L5" s="17" t="s">
        <v>18</v>
      </c>
      <c r="M5" s="42" t="s">
        <v>19</v>
      </c>
      <c r="N5" s="41" t="s">
        <v>20</v>
      </c>
      <c r="O5" s="41" t="s">
        <v>21</v>
      </c>
      <c r="P5" s="43"/>
      <c r="Q5" s="52"/>
      <c r="R5" s="4"/>
    </row>
    <row r="6" s="2" customFormat="1" ht="44" hidden="1" customHeight="1" spans="1:18">
      <c r="A6" s="20"/>
      <c r="B6" s="21"/>
      <c r="C6" s="21"/>
      <c r="D6" s="22"/>
      <c r="E6" s="23"/>
      <c r="F6" s="21"/>
      <c r="G6" s="22"/>
      <c r="H6" s="21"/>
      <c r="I6" s="21"/>
      <c r="J6" s="24">
        <f>K6+L6+M6</f>
        <v>15743</v>
      </c>
      <c r="K6" s="24">
        <f>K7+K61+K57+K72</f>
        <v>8040</v>
      </c>
      <c r="L6" s="24">
        <f>L7+L61+L57+L72</f>
        <v>5203</v>
      </c>
      <c r="M6" s="24">
        <f>M7+M61+M57+M72</f>
        <v>2500</v>
      </c>
      <c r="N6" s="24"/>
      <c r="O6" s="24"/>
      <c r="P6" s="44"/>
      <c r="Q6" s="53" t="s">
        <v>22</v>
      </c>
      <c r="R6" s="54" t="s">
        <v>23</v>
      </c>
    </row>
    <row r="7" s="2" customFormat="1" ht="42" hidden="1" customHeight="1" spans="1:18">
      <c r="A7" s="24" t="s">
        <v>24</v>
      </c>
      <c r="B7" s="25" t="s">
        <v>25</v>
      </c>
      <c r="C7" s="24"/>
      <c r="D7" s="24"/>
      <c r="E7" s="26"/>
      <c r="F7" s="24"/>
      <c r="G7" s="24"/>
      <c r="H7" s="24"/>
      <c r="I7" s="24"/>
      <c r="J7" s="24">
        <f>SUM(J8:J56)</f>
        <v>8680</v>
      </c>
      <c r="K7" s="25">
        <f>SUM(K8:K56)</f>
        <v>4425</v>
      </c>
      <c r="L7" s="25">
        <f>SUM(L8:L56)</f>
        <v>2865</v>
      </c>
      <c r="M7" s="25">
        <f>SUM(M8:M56)</f>
        <v>1390</v>
      </c>
      <c r="N7" s="24"/>
      <c r="O7" s="24"/>
      <c r="P7" s="44"/>
      <c r="Q7" s="55"/>
      <c r="R7" s="56"/>
    </row>
    <row r="8" s="3" customFormat="1" ht="112" hidden="1" customHeight="1" spans="1:18">
      <c r="A8" s="24">
        <v>1</v>
      </c>
      <c r="B8" s="27" t="s">
        <v>26</v>
      </c>
      <c r="C8" s="27" t="s">
        <v>25</v>
      </c>
      <c r="D8" s="27" t="s">
        <v>27</v>
      </c>
      <c r="E8" s="28" t="s">
        <v>28</v>
      </c>
      <c r="F8" s="27" t="s">
        <v>29</v>
      </c>
      <c r="G8" s="27" t="s">
        <v>30</v>
      </c>
      <c r="H8" s="27" t="s">
        <v>31</v>
      </c>
      <c r="I8" s="27" t="s">
        <v>32</v>
      </c>
      <c r="J8" s="27">
        <f>K8+L8+M8</f>
        <v>300</v>
      </c>
      <c r="K8" s="27">
        <v>300</v>
      </c>
      <c r="L8" s="27"/>
      <c r="M8" s="27"/>
      <c r="N8" s="27" t="s">
        <v>33</v>
      </c>
      <c r="O8" s="27"/>
      <c r="P8" s="27" t="s">
        <v>34</v>
      </c>
      <c r="Q8" s="27">
        <v>300</v>
      </c>
      <c r="R8" s="27"/>
    </row>
    <row r="9" s="3" customFormat="1" ht="109.7" hidden="1" customHeight="1" spans="1:18">
      <c r="A9" s="24">
        <v>2</v>
      </c>
      <c r="B9" s="27" t="s">
        <v>35</v>
      </c>
      <c r="C9" s="27" t="s">
        <v>25</v>
      </c>
      <c r="D9" s="27" t="s">
        <v>36</v>
      </c>
      <c r="E9" s="28" t="s">
        <v>37</v>
      </c>
      <c r="F9" s="27" t="s">
        <v>29</v>
      </c>
      <c r="G9" s="27" t="s">
        <v>30</v>
      </c>
      <c r="H9" s="27" t="s">
        <v>31</v>
      </c>
      <c r="I9" s="27" t="s">
        <v>38</v>
      </c>
      <c r="J9" s="27">
        <f t="shared" ref="J9:J56" si="0">K9+L9+M9</f>
        <v>200</v>
      </c>
      <c r="K9" s="27"/>
      <c r="L9" s="27"/>
      <c r="M9" s="27">
        <v>200</v>
      </c>
      <c r="N9" s="27" t="s">
        <v>39</v>
      </c>
      <c r="O9" s="27"/>
      <c r="P9" s="27" t="s">
        <v>40</v>
      </c>
      <c r="Q9" s="29"/>
      <c r="R9" s="46"/>
    </row>
    <row r="10" s="3" customFormat="1" ht="111" hidden="1" customHeight="1" spans="1:18">
      <c r="A10" s="24">
        <v>3</v>
      </c>
      <c r="B10" s="27" t="s">
        <v>41</v>
      </c>
      <c r="C10" s="27" t="s">
        <v>25</v>
      </c>
      <c r="D10" s="27" t="s">
        <v>42</v>
      </c>
      <c r="E10" s="28" t="s">
        <v>43</v>
      </c>
      <c r="F10" s="27" t="s">
        <v>29</v>
      </c>
      <c r="G10" s="27" t="s">
        <v>30</v>
      </c>
      <c r="H10" s="27" t="s">
        <v>31</v>
      </c>
      <c r="I10" s="27" t="s">
        <v>44</v>
      </c>
      <c r="J10" s="27">
        <f t="shared" si="0"/>
        <v>50</v>
      </c>
      <c r="K10" s="27"/>
      <c r="L10" s="27">
        <v>50</v>
      </c>
      <c r="M10" s="27"/>
      <c r="N10" s="27" t="s">
        <v>45</v>
      </c>
      <c r="O10" s="27"/>
      <c r="P10" s="27" t="s">
        <v>46</v>
      </c>
      <c r="Q10" s="29"/>
      <c r="R10" s="24"/>
    </row>
    <row r="11" s="3" customFormat="1" ht="118" hidden="1" customHeight="1" spans="1:18">
      <c r="A11" s="24">
        <v>4</v>
      </c>
      <c r="B11" s="29" t="s">
        <v>47</v>
      </c>
      <c r="C11" s="29" t="s">
        <v>25</v>
      </c>
      <c r="D11" s="29" t="s">
        <v>48</v>
      </c>
      <c r="E11" s="30" t="s">
        <v>49</v>
      </c>
      <c r="F11" s="29" t="s">
        <v>29</v>
      </c>
      <c r="G11" s="29" t="s">
        <v>30</v>
      </c>
      <c r="H11" s="29" t="s">
        <v>31</v>
      </c>
      <c r="I11" s="29" t="s">
        <v>32</v>
      </c>
      <c r="J11" s="27">
        <f t="shared" si="0"/>
        <v>200</v>
      </c>
      <c r="K11" s="29"/>
      <c r="L11" s="29">
        <v>200</v>
      </c>
      <c r="M11" s="29"/>
      <c r="N11" s="29" t="s">
        <v>50</v>
      </c>
      <c r="O11" s="29"/>
      <c r="P11" s="29" t="s">
        <v>51</v>
      </c>
      <c r="Q11" s="27"/>
      <c r="R11" s="24">
        <v>200</v>
      </c>
    </row>
    <row r="12" s="3" customFormat="1" ht="144" hidden="1" customHeight="1" spans="1:18">
      <c r="A12" s="24">
        <v>5</v>
      </c>
      <c r="B12" s="31" t="s">
        <v>52</v>
      </c>
      <c r="C12" s="27" t="s">
        <v>25</v>
      </c>
      <c r="D12" s="27" t="s">
        <v>48</v>
      </c>
      <c r="E12" s="28" t="s">
        <v>53</v>
      </c>
      <c r="F12" s="27" t="s">
        <v>29</v>
      </c>
      <c r="G12" s="27" t="s">
        <v>30</v>
      </c>
      <c r="H12" s="27" t="s">
        <v>31</v>
      </c>
      <c r="I12" s="27" t="s">
        <v>38</v>
      </c>
      <c r="J12" s="27">
        <f t="shared" si="0"/>
        <v>200</v>
      </c>
      <c r="K12" s="27"/>
      <c r="L12" s="27">
        <v>200</v>
      </c>
      <c r="M12" s="27"/>
      <c r="N12" s="27" t="s">
        <v>54</v>
      </c>
      <c r="O12" s="27"/>
      <c r="P12" s="27" t="s">
        <v>55</v>
      </c>
      <c r="Q12" s="24"/>
      <c r="R12" s="24"/>
    </row>
    <row r="13" s="4" customFormat="1" ht="129" hidden="1" customHeight="1" spans="1:18">
      <c r="A13" s="24">
        <v>6</v>
      </c>
      <c r="B13" s="32" t="s">
        <v>56</v>
      </c>
      <c r="C13" s="29" t="s">
        <v>25</v>
      </c>
      <c r="D13" s="29" t="s">
        <v>57</v>
      </c>
      <c r="E13" s="30" t="s">
        <v>58</v>
      </c>
      <c r="F13" s="29" t="s">
        <v>29</v>
      </c>
      <c r="G13" s="29" t="s">
        <v>30</v>
      </c>
      <c r="H13" s="29" t="s">
        <v>31</v>
      </c>
      <c r="I13" s="29" t="s">
        <v>32</v>
      </c>
      <c r="J13" s="27">
        <f t="shared" si="0"/>
        <v>600</v>
      </c>
      <c r="K13" s="29">
        <v>600</v>
      </c>
      <c r="L13" s="29"/>
      <c r="M13" s="29"/>
      <c r="N13" s="29" t="s">
        <v>59</v>
      </c>
      <c r="O13" s="29"/>
      <c r="P13" s="29" t="s">
        <v>51</v>
      </c>
      <c r="Q13" s="29">
        <v>600</v>
      </c>
      <c r="R13" s="46"/>
    </row>
    <row r="14" s="4" customFormat="1" ht="129" hidden="1" customHeight="1" spans="1:18">
      <c r="A14" s="24">
        <v>7</v>
      </c>
      <c r="B14" s="31" t="s">
        <v>60</v>
      </c>
      <c r="C14" s="27" t="s">
        <v>25</v>
      </c>
      <c r="D14" s="27" t="s">
        <v>61</v>
      </c>
      <c r="E14" s="28" t="s">
        <v>62</v>
      </c>
      <c r="F14" s="27" t="s">
        <v>29</v>
      </c>
      <c r="G14" s="27" t="s">
        <v>30</v>
      </c>
      <c r="H14" s="27" t="s">
        <v>31</v>
      </c>
      <c r="I14" s="27" t="s">
        <v>44</v>
      </c>
      <c r="J14" s="27">
        <f t="shared" si="0"/>
        <v>25</v>
      </c>
      <c r="K14" s="27"/>
      <c r="L14" s="27">
        <v>25</v>
      </c>
      <c r="M14" s="27"/>
      <c r="N14" s="27" t="s">
        <v>63</v>
      </c>
      <c r="O14" s="27"/>
      <c r="P14" s="27" t="s">
        <v>64</v>
      </c>
      <c r="Q14" s="24"/>
      <c r="R14" s="46"/>
    </row>
    <row r="15" s="4" customFormat="1" ht="139.5" hidden="1" customHeight="1" spans="1:18">
      <c r="A15" s="24">
        <v>8</v>
      </c>
      <c r="B15" s="32" t="s">
        <v>65</v>
      </c>
      <c r="C15" s="29" t="s">
        <v>25</v>
      </c>
      <c r="D15" s="29" t="s">
        <v>66</v>
      </c>
      <c r="E15" s="30" t="s">
        <v>67</v>
      </c>
      <c r="F15" s="29" t="s">
        <v>29</v>
      </c>
      <c r="G15" s="29" t="s">
        <v>30</v>
      </c>
      <c r="H15" s="29" t="s">
        <v>31</v>
      </c>
      <c r="I15" s="29" t="s">
        <v>32</v>
      </c>
      <c r="J15" s="27">
        <f t="shared" si="0"/>
        <v>300</v>
      </c>
      <c r="K15" s="29">
        <v>300</v>
      </c>
      <c r="L15" s="29"/>
      <c r="M15" s="29"/>
      <c r="N15" s="29" t="s">
        <v>68</v>
      </c>
      <c r="O15" s="29"/>
      <c r="P15" s="29" t="s">
        <v>34</v>
      </c>
      <c r="Q15" s="24">
        <v>300</v>
      </c>
      <c r="R15" s="46"/>
    </row>
    <row r="16" s="4" customFormat="1" ht="144" hidden="1" customHeight="1" spans="1:18">
      <c r="A16" s="24">
        <v>9</v>
      </c>
      <c r="B16" s="27" t="s">
        <v>69</v>
      </c>
      <c r="C16" s="27" t="s">
        <v>25</v>
      </c>
      <c r="D16" s="27" t="s">
        <v>66</v>
      </c>
      <c r="E16" s="28" t="s">
        <v>70</v>
      </c>
      <c r="F16" s="27" t="s">
        <v>29</v>
      </c>
      <c r="G16" s="27" t="s">
        <v>30</v>
      </c>
      <c r="H16" s="27" t="s">
        <v>31</v>
      </c>
      <c r="I16" s="27" t="s">
        <v>71</v>
      </c>
      <c r="J16" s="27">
        <f t="shared" si="0"/>
        <v>457</v>
      </c>
      <c r="K16" s="27">
        <v>457</v>
      </c>
      <c r="L16" s="27"/>
      <c r="M16" s="27"/>
      <c r="N16" s="27">
        <v>124</v>
      </c>
      <c r="O16" s="27">
        <v>457</v>
      </c>
      <c r="P16" s="27" t="s">
        <v>72</v>
      </c>
      <c r="Q16" s="24">
        <v>457</v>
      </c>
      <c r="R16" s="46"/>
    </row>
    <row r="17" s="4" customFormat="1" ht="145" hidden="1" customHeight="1" spans="1:18">
      <c r="A17" s="24">
        <v>10</v>
      </c>
      <c r="B17" s="25" t="s">
        <v>69</v>
      </c>
      <c r="C17" s="24" t="s">
        <v>25</v>
      </c>
      <c r="D17" s="25" t="s">
        <v>66</v>
      </c>
      <c r="E17" s="28" t="s">
        <v>73</v>
      </c>
      <c r="F17" s="25" t="s">
        <v>29</v>
      </c>
      <c r="G17" s="24" t="s">
        <v>74</v>
      </c>
      <c r="H17" s="25" t="s">
        <v>75</v>
      </c>
      <c r="I17" s="24" t="s">
        <v>71</v>
      </c>
      <c r="J17" s="27">
        <f t="shared" si="0"/>
        <v>23</v>
      </c>
      <c r="K17" s="24">
        <v>23</v>
      </c>
      <c r="L17" s="24"/>
      <c r="M17" s="24"/>
      <c r="N17" s="24">
        <v>7</v>
      </c>
      <c r="O17" s="24">
        <v>23</v>
      </c>
      <c r="P17" s="25" t="s">
        <v>76</v>
      </c>
      <c r="Q17" s="24">
        <v>23</v>
      </c>
      <c r="R17" s="46"/>
    </row>
    <row r="18" s="3" customFormat="1" ht="146" hidden="1" customHeight="1" spans="1:18">
      <c r="A18" s="24">
        <v>11</v>
      </c>
      <c r="B18" s="25" t="s">
        <v>65</v>
      </c>
      <c r="C18" s="24" t="s">
        <v>25</v>
      </c>
      <c r="D18" s="29" t="s">
        <v>66</v>
      </c>
      <c r="E18" s="33" t="s">
        <v>77</v>
      </c>
      <c r="F18" s="25" t="s">
        <v>29</v>
      </c>
      <c r="G18" s="25" t="s">
        <v>74</v>
      </c>
      <c r="H18" s="24" t="s">
        <v>75</v>
      </c>
      <c r="I18" s="25" t="s">
        <v>78</v>
      </c>
      <c r="J18" s="27">
        <f t="shared" si="0"/>
        <v>540</v>
      </c>
      <c r="K18" s="24"/>
      <c r="L18" s="24"/>
      <c r="M18" s="24">
        <v>540</v>
      </c>
      <c r="N18" s="25" t="s">
        <v>79</v>
      </c>
      <c r="O18" s="25"/>
      <c r="P18" s="25" t="s">
        <v>80</v>
      </c>
      <c r="Q18" s="24"/>
      <c r="R18" s="46"/>
    </row>
    <row r="19" s="4" customFormat="1" ht="119.05" hidden="1" customHeight="1" spans="1:18">
      <c r="A19" s="24">
        <v>12</v>
      </c>
      <c r="B19" s="25" t="s">
        <v>65</v>
      </c>
      <c r="C19" s="24" t="s">
        <v>25</v>
      </c>
      <c r="D19" s="25" t="s">
        <v>66</v>
      </c>
      <c r="E19" s="33" t="s">
        <v>81</v>
      </c>
      <c r="F19" s="24" t="s">
        <v>82</v>
      </c>
      <c r="G19" s="25" t="s">
        <v>83</v>
      </c>
      <c r="H19" s="25" t="s">
        <v>84</v>
      </c>
      <c r="I19" s="24" t="s">
        <v>38</v>
      </c>
      <c r="J19" s="27">
        <f t="shared" si="0"/>
        <v>100</v>
      </c>
      <c r="K19" s="24"/>
      <c r="L19" s="24">
        <v>100</v>
      </c>
      <c r="M19" s="24"/>
      <c r="N19" s="25" t="s">
        <v>85</v>
      </c>
      <c r="O19" s="25"/>
      <c r="P19" s="25" t="s">
        <v>86</v>
      </c>
      <c r="Q19" s="24"/>
      <c r="R19" s="46"/>
    </row>
    <row r="20" s="4" customFormat="1" ht="132.2" hidden="1" customHeight="1" spans="1:18">
      <c r="A20" s="24">
        <v>13</v>
      </c>
      <c r="B20" s="34" t="s">
        <v>69</v>
      </c>
      <c r="C20" s="24" t="s">
        <v>25</v>
      </c>
      <c r="D20" s="25" t="s">
        <v>66</v>
      </c>
      <c r="E20" s="28" t="s">
        <v>87</v>
      </c>
      <c r="F20" s="24" t="s">
        <v>82</v>
      </c>
      <c r="G20" s="27" t="s">
        <v>83</v>
      </c>
      <c r="H20" s="27" t="s">
        <v>84</v>
      </c>
      <c r="I20" s="24" t="s">
        <v>71</v>
      </c>
      <c r="J20" s="27">
        <f t="shared" si="0"/>
        <v>38</v>
      </c>
      <c r="K20" s="24">
        <v>38</v>
      </c>
      <c r="L20" s="24"/>
      <c r="M20" s="24"/>
      <c r="N20" s="24">
        <v>12</v>
      </c>
      <c r="O20" s="24">
        <v>38</v>
      </c>
      <c r="P20" s="27" t="s">
        <v>88</v>
      </c>
      <c r="Q20" s="24">
        <v>38</v>
      </c>
      <c r="R20" s="46"/>
    </row>
    <row r="21" s="4" customFormat="1" ht="135.95" hidden="1" customHeight="1" spans="1:18">
      <c r="A21" s="24">
        <v>14</v>
      </c>
      <c r="B21" s="35" t="s">
        <v>69</v>
      </c>
      <c r="C21" s="24" t="s">
        <v>25</v>
      </c>
      <c r="D21" s="27" t="s">
        <v>66</v>
      </c>
      <c r="E21" s="28" t="s">
        <v>89</v>
      </c>
      <c r="F21" s="24" t="s">
        <v>29</v>
      </c>
      <c r="G21" s="27" t="s">
        <v>90</v>
      </c>
      <c r="H21" s="27" t="s">
        <v>91</v>
      </c>
      <c r="I21" s="24" t="s">
        <v>71</v>
      </c>
      <c r="J21" s="27">
        <f t="shared" si="0"/>
        <v>125</v>
      </c>
      <c r="K21" s="24">
        <v>125</v>
      </c>
      <c r="L21" s="24"/>
      <c r="M21" s="24"/>
      <c r="N21" s="24">
        <v>38</v>
      </c>
      <c r="O21" s="24">
        <v>125</v>
      </c>
      <c r="P21" s="27" t="s">
        <v>92</v>
      </c>
      <c r="Q21" s="24">
        <v>125</v>
      </c>
      <c r="R21" s="46"/>
    </row>
    <row r="22" s="3" customFormat="1" ht="142.5" hidden="1" customHeight="1" spans="1:18">
      <c r="A22" s="24">
        <v>15</v>
      </c>
      <c r="B22" s="35" t="s">
        <v>65</v>
      </c>
      <c r="C22" s="24" t="s">
        <v>25</v>
      </c>
      <c r="D22" s="27" t="s">
        <v>66</v>
      </c>
      <c r="E22" s="28" t="s">
        <v>93</v>
      </c>
      <c r="F22" s="24" t="s">
        <v>29</v>
      </c>
      <c r="G22" s="27" t="s">
        <v>90</v>
      </c>
      <c r="H22" s="27" t="s">
        <v>91</v>
      </c>
      <c r="I22" s="24" t="s">
        <v>38</v>
      </c>
      <c r="J22" s="27">
        <f t="shared" si="0"/>
        <v>100</v>
      </c>
      <c r="K22" s="24"/>
      <c r="L22" s="24"/>
      <c r="M22" s="24">
        <v>100</v>
      </c>
      <c r="N22" s="25" t="s">
        <v>94</v>
      </c>
      <c r="O22" s="24"/>
      <c r="P22" s="27" t="s">
        <v>95</v>
      </c>
      <c r="Q22" s="24"/>
      <c r="R22" s="46"/>
    </row>
    <row r="23" s="3" customFormat="1" ht="148" hidden="1" customHeight="1" spans="1:18">
      <c r="A23" s="24">
        <v>16</v>
      </c>
      <c r="B23" s="35" t="s">
        <v>65</v>
      </c>
      <c r="C23" s="24" t="s">
        <v>25</v>
      </c>
      <c r="D23" s="27" t="s">
        <v>66</v>
      </c>
      <c r="E23" s="28" t="s">
        <v>96</v>
      </c>
      <c r="F23" s="24" t="s">
        <v>29</v>
      </c>
      <c r="G23" s="27" t="s">
        <v>90</v>
      </c>
      <c r="H23" s="27" t="s">
        <v>91</v>
      </c>
      <c r="I23" s="27" t="s">
        <v>97</v>
      </c>
      <c r="J23" s="27">
        <f t="shared" si="0"/>
        <v>950</v>
      </c>
      <c r="K23" s="24">
        <v>950</v>
      </c>
      <c r="L23" s="24"/>
      <c r="M23" s="24"/>
      <c r="N23" s="25" t="s">
        <v>98</v>
      </c>
      <c r="O23" s="24"/>
      <c r="P23" s="27" t="s">
        <v>99</v>
      </c>
      <c r="Q23" s="24">
        <v>200</v>
      </c>
      <c r="R23" s="57"/>
    </row>
    <row r="24" s="3" customFormat="1" ht="150" hidden="1" customHeight="1" spans="1:18">
      <c r="A24" s="24">
        <v>17</v>
      </c>
      <c r="B24" s="35" t="s">
        <v>100</v>
      </c>
      <c r="C24" s="27" t="s">
        <v>25</v>
      </c>
      <c r="D24" s="27" t="s">
        <v>101</v>
      </c>
      <c r="E24" s="28" t="s">
        <v>102</v>
      </c>
      <c r="F24" s="27" t="s">
        <v>29</v>
      </c>
      <c r="G24" s="27" t="s">
        <v>90</v>
      </c>
      <c r="H24" s="27" t="s">
        <v>91</v>
      </c>
      <c r="I24" s="27" t="s">
        <v>103</v>
      </c>
      <c r="J24" s="27">
        <f t="shared" si="0"/>
        <v>50</v>
      </c>
      <c r="K24" s="27"/>
      <c r="L24" s="27"/>
      <c r="M24" s="27">
        <v>50</v>
      </c>
      <c r="N24" s="27" t="s">
        <v>104</v>
      </c>
      <c r="O24" s="27"/>
      <c r="P24" s="27" t="s">
        <v>105</v>
      </c>
      <c r="Q24" s="24"/>
      <c r="R24" s="57"/>
    </row>
    <row r="25" s="4" customFormat="1" ht="135.95" hidden="1" customHeight="1" spans="1:18">
      <c r="A25" s="24">
        <v>18</v>
      </c>
      <c r="B25" s="27" t="s">
        <v>69</v>
      </c>
      <c r="C25" s="24" t="s">
        <v>25</v>
      </c>
      <c r="D25" s="27" t="s">
        <v>66</v>
      </c>
      <c r="E25" s="28" t="s">
        <v>106</v>
      </c>
      <c r="F25" s="24" t="s">
        <v>107</v>
      </c>
      <c r="G25" s="27" t="s">
        <v>108</v>
      </c>
      <c r="H25" s="27" t="s">
        <v>109</v>
      </c>
      <c r="I25" s="24" t="s">
        <v>71</v>
      </c>
      <c r="J25" s="27">
        <f t="shared" si="0"/>
        <v>38</v>
      </c>
      <c r="K25" s="24">
        <v>38</v>
      </c>
      <c r="L25" s="24"/>
      <c r="M25" s="24"/>
      <c r="N25" s="24">
        <v>9</v>
      </c>
      <c r="O25" s="24">
        <v>38</v>
      </c>
      <c r="P25" s="27" t="s">
        <v>110</v>
      </c>
      <c r="Q25" s="24">
        <v>38</v>
      </c>
      <c r="R25" s="46"/>
    </row>
    <row r="26" s="3" customFormat="1" ht="130" hidden="1" customHeight="1" spans="1:18">
      <c r="A26" s="24">
        <v>19</v>
      </c>
      <c r="B26" s="27" t="s">
        <v>65</v>
      </c>
      <c r="C26" s="24" t="s">
        <v>25</v>
      </c>
      <c r="D26" s="27" t="s">
        <v>66</v>
      </c>
      <c r="E26" s="28" t="s">
        <v>111</v>
      </c>
      <c r="F26" s="24" t="s">
        <v>107</v>
      </c>
      <c r="G26" s="27" t="s">
        <v>108</v>
      </c>
      <c r="H26" s="27" t="s">
        <v>109</v>
      </c>
      <c r="I26" s="24" t="s">
        <v>38</v>
      </c>
      <c r="J26" s="27">
        <f t="shared" si="0"/>
        <v>100</v>
      </c>
      <c r="K26" s="24">
        <v>100</v>
      </c>
      <c r="L26" s="24"/>
      <c r="M26" s="24"/>
      <c r="N26" s="25" t="s">
        <v>112</v>
      </c>
      <c r="O26" s="25"/>
      <c r="P26" s="27" t="s">
        <v>113</v>
      </c>
      <c r="Q26" s="24"/>
      <c r="R26" s="46"/>
    </row>
    <row r="27" s="4" customFormat="1" ht="120" customHeight="1" spans="1:18">
      <c r="A27" s="24">
        <v>20</v>
      </c>
      <c r="B27" s="25" t="s">
        <v>114</v>
      </c>
      <c r="C27" s="24" t="s">
        <v>25</v>
      </c>
      <c r="D27" s="24" t="s">
        <v>115</v>
      </c>
      <c r="E27" s="33" t="s">
        <v>116</v>
      </c>
      <c r="F27" s="25">
        <v>5</v>
      </c>
      <c r="G27" s="27" t="s">
        <v>117</v>
      </c>
      <c r="H27" s="27" t="s">
        <v>118</v>
      </c>
      <c r="I27" s="24" t="s">
        <v>119</v>
      </c>
      <c r="J27" s="45">
        <f t="shared" si="0"/>
        <v>50</v>
      </c>
      <c r="K27" s="24"/>
      <c r="L27" s="24"/>
      <c r="M27" s="24">
        <v>50</v>
      </c>
      <c r="N27" s="25" t="s">
        <v>120</v>
      </c>
      <c r="O27" s="25"/>
      <c r="P27" s="25" t="s">
        <v>121</v>
      </c>
      <c r="Q27" s="24"/>
      <c r="R27" s="46"/>
    </row>
    <row r="28" s="4" customFormat="1" ht="121" customHeight="1" spans="1:18">
      <c r="A28" s="24">
        <v>21</v>
      </c>
      <c r="B28" s="25" t="s">
        <v>122</v>
      </c>
      <c r="C28" s="24" t="s">
        <v>25</v>
      </c>
      <c r="D28" s="24" t="s">
        <v>123</v>
      </c>
      <c r="E28" s="33" t="s">
        <v>124</v>
      </c>
      <c r="F28" s="25" t="s">
        <v>125</v>
      </c>
      <c r="G28" s="27" t="s">
        <v>117</v>
      </c>
      <c r="H28" s="27" t="s">
        <v>118</v>
      </c>
      <c r="I28" s="24" t="s">
        <v>126</v>
      </c>
      <c r="J28" s="45">
        <f t="shared" si="0"/>
        <v>50</v>
      </c>
      <c r="K28" s="24">
        <v>50</v>
      </c>
      <c r="L28" s="24"/>
      <c r="M28" s="24"/>
      <c r="N28" s="25" t="s">
        <v>127</v>
      </c>
      <c r="O28" s="25"/>
      <c r="P28" s="25" t="s">
        <v>128</v>
      </c>
      <c r="Q28" s="24">
        <v>50</v>
      </c>
      <c r="R28" s="46"/>
    </row>
    <row r="29" s="4" customFormat="1" ht="137" customHeight="1" spans="1:18">
      <c r="A29" s="24">
        <v>22</v>
      </c>
      <c r="B29" s="25" t="s">
        <v>129</v>
      </c>
      <c r="C29" s="24" t="s">
        <v>25</v>
      </c>
      <c r="D29" s="24" t="s">
        <v>123</v>
      </c>
      <c r="E29" s="33" t="s">
        <v>130</v>
      </c>
      <c r="F29" s="25" t="s">
        <v>125</v>
      </c>
      <c r="G29" s="27" t="s">
        <v>117</v>
      </c>
      <c r="H29" s="27" t="s">
        <v>118</v>
      </c>
      <c r="I29" s="25" t="s">
        <v>131</v>
      </c>
      <c r="J29" s="45">
        <f t="shared" si="0"/>
        <v>100</v>
      </c>
      <c r="K29" s="24">
        <v>100</v>
      </c>
      <c r="L29" s="24"/>
      <c r="M29" s="24"/>
      <c r="N29" s="25" t="s">
        <v>127</v>
      </c>
      <c r="O29" s="25"/>
      <c r="P29" s="25" t="s">
        <v>132</v>
      </c>
      <c r="Q29" s="24">
        <v>100</v>
      </c>
      <c r="R29" s="46"/>
    </row>
    <row r="30" s="4" customFormat="1" ht="125" customHeight="1" spans="1:18">
      <c r="A30" s="24">
        <v>23</v>
      </c>
      <c r="B30" s="25" t="s">
        <v>129</v>
      </c>
      <c r="C30" s="24" t="s">
        <v>25</v>
      </c>
      <c r="D30" s="25" t="s">
        <v>133</v>
      </c>
      <c r="E30" s="36" t="s">
        <v>134</v>
      </c>
      <c r="F30" s="25">
        <v>25</v>
      </c>
      <c r="G30" s="27" t="s">
        <v>117</v>
      </c>
      <c r="H30" s="27" t="s">
        <v>118</v>
      </c>
      <c r="I30" s="24" t="s">
        <v>135</v>
      </c>
      <c r="J30" s="45">
        <f t="shared" si="0"/>
        <v>80</v>
      </c>
      <c r="K30" s="24">
        <v>80</v>
      </c>
      <c r="L30" s="24"/>
      <c r="M30" s="24"/>
      <c r="N30" s="25" t="s">
        <v>136</v>
      </c>
      <c r="O30" s="25"/>
      <c r="P30" s="25" t="s">
        <v>137</v>
      </c>
      <c r="Q30" s="24">
        <v>80</v>
      </c>
      <c r="R30" s="46"/>
    </row>
    <row r="31" s="3" customFormat="1" ht="129" customHeight="1" spans="1:18">
      <c r="A31" s="24">
        <v>24</v>
      </c>
      <c r="B31" s="25" t="s">
        <v>129</v>
      </c>
      <c r="C31" s="24" t="s">
        <v>25</v>
      </c>
      <c r="D31" s="25" t="s">
        <v>138</v>
      </c>
      <c r="E31" s="33" t="s">
        <v>139</v>
      </c>
      <c r="F31" s="25">
        <v>25</v>
      </c>
      <c r="G31" s="27" t="s">
        <v>117</v>
      </c>
      <c r="H31" s="27" t="s">
        <v>118</v>
      </c>
      <c r="I31" s="24" t="s">
        <v>126</v>
      </c>
      <c r="J31" s="45">
        <f t="shared" si="0"/>
        <v>50</v>
      </c>
      <c r="K31" s="24">
        <v>50</v>
      </c>
      <c r="L31" s="24"/>
      <c r="M31" s="24"/>
      <c r="N31" s="25" t="s">
        <v>140</v>
      </c>
      <c r="O31" s="25"/>
      <c r="P31" s="25" t="s">
        <v>141</v>
      </c>
      <c r="Q31" s="24"/>
      <c r="R31" s="46"/>
    </row>
    <row r="32" s="4" customFormat="1" ht="134.4" customHeight="1" spans="1:18">
      <c r="A32" s="24">
        <v>25</v>
      </c>
      <c r="B32" s="25" t="s">
        <v>142</v>
      </c>
      <c r="C32" s="24" t="s">
        <v>25</v>
      </c>
      <c r="D32" s="25" t="s">
        <v>143</v>
      </c>
      <c r="E32" s="33" t="s">
        <v>144</v>
      </c>
      <c r="F32" s="25" t="s">
        <v>29</v>
      </c>
      <c r="G32" s="27" t="s">
        <v>117</v>
      </c>
      <c r="H32" s="24" t="s">
        <v>118</v>
      </c>
      <c r="I32" s="24" t="s">
        <v>145</v>
      </c>
      <c r="J32" s="45">
        <f t="shared" si="0"/>
        <v>100</v>
      </c>
      <c r="K32" s="24"/>
      <c r="L32" s="24">
        <v>100</v>
      </c>
      <c r="M32" s="24"/>
      <c r="N32" s="25" t="s">
        <v>146</v>
      </c>
      <c r="O32" s="25"/>
      <c r="P32" s="25" t="s">
        <v>147</v>
      </c>
      <c r="Q32" s="27"/>
      <c r="R32" s="46">
        <v>100</v>
      </c>
    </row>
    <row r="33" s="4" customFormat="1" ht="102.2" customHeight="1" spans="1:18">
      <c r="A33" s="24">
        <v>26</v>
      </c>
      <c r="B33" s="25" t="s">
        <v>148</v>
      </c>
      <c r="C33" s="24" t="s">
        <v>25</v>
      </c>
      <c r="D33" s="24" t="s">
        <v>149</v>
      </c>
      <c r="E33" s="33" t="s">
        <v>150</v>
      </c>
      <c r="F33" s="25" t="s">
        <v>125</v>
      </c>
      <c r="G33" s="27" t="s">
        <v>117</v>
      </c>
      <c r="H33" s="24" t="s">
        <v>118</v>
      </c>
      <c r="I33" s="24" t="s">
        <v>126</v>
      </c>
      <c r="J33" s="45">
        <f t="shared" si="0"/>
        <v>50</v>
      </c>
      <c r="K33" s="46"/>
      <c r="L33" s="24"/>
      <c r="M33" s="24">
        <v>50</v>
      </c>
      <c r="N33" s="25" t="s">
        <v>151</v>
      </c>
      <c r="O33" s="25"/>
      <c r="P33" s="25" t="s">
        <v>152</v>
      </c>
      <c r="Q33" s="24"/>
      <c r="R33" s="46"/>
    </row>
    <row r="34" s="4" customFormat="1" ht="130.65" customHeight="1" spans="1:18">
      <c r="A34" s="24">
        <v>27</v>
      </c>
      <c r="B34" s="25" t="s">
        <v>153</v>
      </c>
      <c r="C34" s="24" t="s">
        <v>25</v>
      </c>
      <c r="D34" s="25" t="s">
        <v>154</v>
      </c>
      <c r="E34" s="33" t="s">
        <v>155</v>
      </c>
      <c r="F34" s="24" t="s">
        <v>29</v>
      </c>
      <c r="G34" s="24" t="s">
        <v>117</v>
      </c>
      <c r="H34" s="24" t="s">
        <v>118</v>
      </c>
      <c r="I34" s="24" t="s">
        <v>71</v>
      </c>
      <c r="J34" s="45">
        <f t="shared" si="0"/>
        <v>153</v>
      </c>
      <c r="K34" s="24">
        <v>153</v>
      </c>
      <c r="L34" s="24"/>
      <c r="M34" s="24"/>
      <c r="N34" s="24">
        <v>38</v>
      </c>
      <c r="O34" s="24">
        <v>153</v>
      </c>
      <c r="P34" s="25" t="s">
        <v>156</v>
      </c>
      <c r="Q34" s="24">
        <v>153</v>
      </c>
      <c r="R34" s="46"/>
    </row>
    <row r="35" s="3" customFormat="1" ht="132" hidden="1" customHeight="1" spans="1:18">
      <c r="A35" s="24">
        <v>28</v>
      </c>
      <c r="B35" s="27" t="s">
        <v>157</v>
      </c>
      <c r="C35" s="24" t="s">
        <v>25</v>
      </c>
      <c r="D35" s="27" t="s">
        <v>158</v>
      </c>
      <c r="E35" s="33" t="s">
        <v>159</v>
      </c>
      <c r="F35" s="25" t="s">
        <v>29</v>
      </c>
      <c r="G35" s="24" t="s">
        <v>160</v>
      </c>
      <c r="H35" s="24" t="s">
        <v>161</v>
      </c>
      <c r="I35" s="24" t="s">
        <v>38</v>
      </c>
      <c r="J35" s="27">
        <f t="shared" si="0"/>
        <v>200</v>
      </c>
      <c r="K35" s="24"/>
      <c r="L35" s="24">
        <v>200</v>
      </c>
      <c r="M35" s="24"/>
      <c r="N35" s="25" t="s">
        <v>162</v>
      </c>
      <c r="O35" s="25"/>
      <c r="P35" s="27" t="s">
        <v>163</v>
      </c>
      <c r="Q35" s="24"/>
      <c r="R35" s="46"/>
    </row>
    <row r="36" s="4" customFormat="1" ht="148" hidden="1" customHeight="1" spans="1:18">
      <c r="A36" s="24">
        <v>29</v>
      </c>
      <c r="B36" s="27" t="s">
        <v>164</v>
      </c>
      <c r="C36" s="24" t="s">
        <v>25</v>
      </c>
      <c r="D36" s="27" t="s">
        <v>165</v>
      </c>
      <c r="E36" s="33" t="s">
        <v>166</v>
      </c>
      <c r="F36" s="25" t="s">
        <v>29</v>
      </c>
      <c r="G36" s="24" t="s">
        <v>160</v>
      </c>
      <c r="H36" s="24" t="s">
        <v>161</v>
      </c>
      <c r="I36" s="24" t="s">
        <v>119</v>
      </c>
      <c r="J36" s="27">
        <f t="shared" si="0"/>
        <v>100</v>
      </c>
      <c r="K36" s="24"/>
      <c r="L36" s="24">
        <v>80</v>
      </c>
      <c r="M36" s="24">
        <v>20</v>
      </c>
      <c r="N36" s="25" t="s">
        <v>167</v>
      </c>
      <c r="O36" s="25"/>
      <c r="P36" s="27" t="s">
        <v>168</v>
      </c>
      <c r="Q36" s="24"/>
      <c r="R36" s="46"/>
    </row>
    <row r="37" s="4" customFormat="1" ht="135" hidden="1" customHeight="1" spans="1:18">
      <c r="A37" s="24">
        <v>30</v>
      </c>
      <c r="B37" s="27" t="s">
        <v>69</v>
      </c>
      <c r="C37" s="24" t="s">
        <v>25</v>
      </c>
      <c r="D37" s="29" t="s">
        <v>66</v>
      </c>
      <c r="E37" s="33" t="s">
        <v>169</v>
      </c>
      <c r="F37" s="25" t="s">
        <v>29</v>
      </c>
      <c r="G37" s="24" t="s">
        <v>160</v>
      </c>
      <c r="H37" s="24" t="s">
        <v>161</v>
      </c>
      <c r="I37" s="24" t="s">
        <v>71</v>
      </c>
      <c r="J37" s="27">
        <f t="shared" si="0"/>
        <v>35</v>
      </c>
      <c r="K37" s="24">
        <v>35</v>
      </c>
      <c r="L37" s="24"/>
      <c r="M37" s="24"/>
      <c r="N37" s="24">
        <v>12</v>
      </c>
      <c r="O37" s="24">
        <v>35</v>
      </c>
      <c r="P37" s="27" t="s">
        <v>170</v>
      </c>
      <c r="Q37" s="27">
        <v>35</v>
      </c>
      <c r="R37" s="46"/>
    </row>
    <row r="38" s="4" customFormat="1" ht="135" hidden="1" customHeight="1" spans="1:18">
      <c r="A38" s="24">
        <v>31</v>
      </c>
      <c r="B38" s="29" t="s">
        <v>171</v>
      </c>
      <c r="C38" s="29" t="s">
        <v>25</v>
      </c>
      <c r="D38" s="29" t="s">
        <v>172</v>
      </c>
      <c r="E38" s="30" t="s">
        <v>173</v>
      </c>
      <c r="F38" s="25" t="s">
        <v>125</v>
      </c>
      <c r="G38" s="27" t="s">
        <v>160</v>
      </c>
      <c r="H38" s="29" t="s">
        <v>161</v>
      </c>
      <c r="I38" s="29" t="s">
        <v>119</v>
      </c>
      <c r="J38" s="29">
        <v>50</v>
      </c>
      <c r="K38" s="29"/>
      <c r="L38" s="29">
        <v>50</v>
      </c>
      <c r="M38" s="29"/>
      <c r="N38" s="29" t="s">
        <v>174</v>
      </c>
      <c r="O38" s="29"/>
      <c r="P38" s="29" t="s">
        <v>175</v>
      </c>
      <c r="Q38" s="58"/>
      <c r="R38" s="46">
        <v>50</v>
      </c>
    </row>
    <row r="39" s="4" customFormat="1" ht="135" hidden="1" customHeight="1" spans="1:18">
      <c r="A39" s="24">
        <v>32</v>
      </c>
      <c r="B39" s="27" t="s">
        <v>176</v>
      </c>
      <c r="C39" s="24" t="s">
        <v>25</v>
      </c>
      <c r="D39" s="27" t="s">
        <v>177</v>
      </c>
      <c r="E39" s="33" t="s">
        <v>178</v>
      </c>
      <c r="F39" s="25" t="s">
        <v>179</v>
      </c>
      <c r="G39" s="24" t="s">
        <v>180</v>
      </c>
      <c r="H39" s="24" t="s">
        <v>181</v>
      </c>
      <c r="I39" s="24" t="s">
        <v>38</v>
      </c>
      <c r="J39" s="27">
        <f>K39+L39+M39</f>
        <v>300</v>
      </c>
      <c r="K39" s="24"/>
      <c r="L39" s="24">
        <v>300</v>
      </c>
      <c r="M39" s="24"/>
      <c r="N39" s="25" t="s">
        <v>182</v>
      </c>
      <c r="O39" s="25"/>
      <c r="P39" s="27" t="s">
        <v>183</v>
      </c>
      <c r="Q39" s="27"/>
      <c r="R39" s="46"/>
    </row>
    <row r="40" s="3" customFormat="1" ht="110.65" hidden="1" customHeight="1" spans="1:18">
      <c r="A40" s="24">
        <v>33</v>
      </c>
      <c r="B40" s="27" t="s">
        <v>184</v>
      </c>
      <c r="C40" s="24" t="s">
        <v>25</v>
      </c>
      <c r="D40" s="27" t="s">
        <v>185</v>
      </c>
      <c r="E40" s="33" t="s">
        <v>186</v>
      </c>
      <c r="F40" s="24" t="s">
        <v>29</v>
      </c>
      <c r="G40" s="24" t="s">
        <v>180</v>
      </c>
      <c r="H40" s="24" t="s">
        <v>181</v>
      </c>
      <c r="I40" s="24" t="s">
        <v>71</v>
      </c>
      <c r="J40" s="27">
        <f>K40+L40+M40</f>
        <v>50</v>
      </c>
      <c r="K40" s="24">
        <v>50</v>
      </c>
      <c r="L40" s="24"/>
      <c r="M40" s="24"/>
      <c r="N40" s="24">
        <v>14</v>
      </c>
      <c r="O40" s="24">
        <v>50</v>
      </c>
      <c r="P40" s="27" t="s">
        <v>187</v>
      </c>
      <c r="Q40" s="27">
        <v>50</v>
      </c>
      <c r="R40" s="46"/>
    </row>
    <row r="41" s="3" customFormat="1" ht="139" hidden="1" customHeight="1" spans="1:18">
      <c r="A41" s="24">
        <v>34</v>
      </c>
      <c r="B41" s="25" t="s">
        <v>188</v>
      </c>
      <c r="C41" s="24" t="s">
        <v>25</v>
      </c>
      <c r="D41" s="24" t="s">
        <v>158</v>
      </c>
      <c r="E41" s="33" t="s">
        <v>189</v>
      </c>
      <c r="F41" s="24" t="s">
        <v>29</v>
      </c>
      <c r="G41" s="24" t="s">
        <v>190</v>
      </c>
      <c r="H41" s="24" t="s">
        <v>191</v>
      </c>
      <c r="I41" s="25" t="s">
        <v>192</v>
      </c>
      <c r="J41" s="27">
        <f>K41+L41+M41</f>
        <v>500</v>
      </c>
      <c r="K41" s="24">
        <v>160</v>
      </c>
      <c r="L41" s="24">
        <v>340</v>
      </c>
      <c r="M41" s="24"/>
      <c r="N41" s="25" t="s">
        <v>193</v>
      </c>
      <c r="O41" s="25"/>
      <c r="P41" s="25" t="s">
        <v>194</v>
      </c>
      <c r="Q41" s="25"/>
      <c r="R41" s="46"/>
    </row>
    <row r="42" s="3" customFormat="1" ht="117.2" hidden="1" customHeight="1" spans="1:18">
      <c r="A42" s="24">
        <v>35</v>
      </c>
      <c r="B42" s="25" t="s">
        <v>195</v>
      </c>
      <c r="C42" s="24" t="s">
        <v>25</v>
      </c>
      <c r="D42" s="24" t="s">
        <v>158</v>
      </c>
      <c r="E42" s="33" t="s">
        <v>196</v>
      </c>
      <c r="F42" s="24" t="s">
        <v>29</v>
      </c>
      <c r="G42" s="24" t="s">
        <v>190</v>
      </c>
      <c r="H42" s="24" t="s">
        <v>191</v>
      </c>
      <c r="I42" s="24" t="s">
        <v>71</v>
      </c>
      <c r="J42" s="27">
        <f t="shared" ref="J42:J56" si="1">K42+L42+M42</f>
        <v>46</v>
      </c>
      <c r="K42" s="24">
        <v>46</v>
      </c>
      <c r="L42" s="24"/>
      <c r="M42" s="24"/>
      <c r="N42" s="24">
        <v>10</v>
      </c>
      <c r="O42" s="24">
        <v>46</v>
      </c>
      <c r="P42" s="25" t="s">
        <v>156</v>
      </c>
      <c r="Q42" s="25">
        <v>46</v>
      </c>
      <c r="R42" s="46"/>
    </row>
    <row r="43" s="3" customFormat="1" ht="158" hidden="1" customHeight="1" spans="1:18">
      <c r="A43" s="24">
        <v>36</v>
      </c>
      <c r="B43" s="25" t="s">
        <v>197</v>
      </c>
      <c r="C43" s="24" t="s">
        <v>25</v>
      </c>
      <c r="D43" s="24" t="s">
        <v>158</v>
      </c>
      <c r="E43" s="33" t="s">
        <v>198</v>
      </c>
      <c r="F43" s="25" t="s">
        <v>29</v>
      </c>
      <c r="G43" s="24" t="s">
        <v>190</v>
      </c>
      <c r="H43" s="24" t="s">
        <v>191</v>
      </c>
      <c r="I43" s="25" t="s">
        <v>199</v>
      </c>
      <c r="J43" s="27">
        <f t="shared" si="1"/>
        <v>950</v>
      </c>
      <c r="K43" s="24">
        <v>590</v>
      </c>
      <c r="L43" s="24">
        <v>60</v>
      </c>
      <c r="M43" s="24">
        <v>300</v>
      </c>
      <c r="N43" s="25" t="s">
        <v>200</v>
      </c>
      <c r="O43" s="25"/>
      <c r="P43" s="25" t="s">
        <v>201</v>
      </c>
      <c r="Q43" s="25"/>
      <c r="R43" s="46"/>
    </row>
    <row r="44" s="4" customFormat="1" ht="139" hidden="1" customHeight="1" spans="1:18">
      <c r="A44" s="24">
        <v>37</v>
      </c>
      <c r="B44" s="25" t="s">
        <v>202</v>
      </c>
      <c r="C44" s="24" t="s">
        <v>25</v>
      </c>
      <c r="D44" s="25" t="s">
        <v>203</v>
      </c>
      <c r="E44" s="33" t="s">
        <v>204</v>
      </c>
      <c r="F44" s="24" t="s">
        <v>82</v>
      </c>
      <c r="G44" s="24" t="s">
        <v>205</v>
      </c>
      <c r="H44" s="24" t="s">
        <v>206</v>
      </c>
      <c r="I44" s="24" t="s">
        <v>71</v>
      </c>
      <c r="J44" s="27">
        <f t="shared" si="1"/>
        <v>42</v>
      </c>
      <c r="K44" s="24">
        <v>42</v>
      </c>
      <c r="L44" s="24"/>
      <c r="M44" s="24"/>
      <c r="N44" s="24">
        <v>11</v>
      </c>
      <c r="O44" s="24">
        <v>42</v>
      </c>
      <c r="P44" s="25" t="s">
        <v>207</v>
      </c>
      <c r="Q44" s="25">
        <v>42</v>
      </c>
      <c r="R44" s="46"/>
    </row>
    <row r="45" s="4" customFormat="1" ht="135" hidden="1" customHeight="1" spans="1:18">
      <c r="A45" s="24">
        <v>38</v>
      </c>
      <c r="B45" s="25" t="s">
        <v>47</v>
      </c>
      <c r="C45" s="24" t="s">
        <v>25</v>
      </c>
      <c r="D45" s="25" t="s">
        <v>203</v>
      </c>
      <c r="E45" s="33" t="s">
        <v>208</v>
      </c>
      <c r="F45" s="24" t="s">
        <v>82</v>
      </c>
      <c r="G45" s="24" t="s">
        <v>205</v>
      </c>
      <c r="H45" s="24" t="s">
        <v>206</v>
      </c>
      <c r="I45" s="24" t="s">
        <v>131</v>
      </c>
      <c r="J45" s="27">
        <f t="shared" si="1"/>
        <v>300</v>
      </c>
      <c r="K45" s="24"/>
      <c r="L45" s="24">
        <v>300</v>
      </c>
      <c r="M45" s="24"/>
      <c r="N45" s="25" t="s">
        <v>209</v>
      </c>
      <c r="O45" s="25"/>
      <c r="P45" s="25" t="s">
        <v>210</v>
      </c>
      <c r="Q45" s="25"/>
      <c r="R45" s="46"/>
    </row>
    <row r="46" s="4" customFormat="1" ht="130" hidden="1" customHeight="1" spans="1:18">
      <c r="A46" s="24">
        <v>39</v>
      </c>
      <c r="B46" s="25" t="s">
        <v>211</v>
      </c>
      <c r="C46" s="24" t="s">
        <v>25</v>
      </c>
      <c r="D46" s="25" t="s">
        <v>212</v>
      </c>
      <c r="E46" s="33" t="s">
        <v>213</v>
      </c>
      <c r="F46" s="25" t="s">
        <v>82</v>
      </c>
      <c r="G46" s="24" t="s">
        <v>205</v>
      </c>
      <c r="H46" s="24" t="s">
        <v>206</v>
      </c>
      <c r="I46" s="24" t="s">
        <v>131</v>
      </c>
      <c r="J46" s="27">
        <f t="shared" si="1"/>
        <v>200</v>
      </c>
      <c r="K46" s="24"/>
      <c r="L46" s="24">
        <v>200</v>
      </c>
      <c r="M46" s="24"/>
      <c r="N46" s="25" t="s">
        <v>214</v>
      </c>
      <c r="O46" s="25"/>
      <c r="P46" s="25" t="s">
        <v>215</v>
      </c>
      <c r="Q46" s="25"/>
      <c r="R46" s="46"/>
    </row>
    <row r="47" s="4" customFormat="1" ht="144" hidden="1" customHeight="1" spans="1:18">
      <c r="A47" s="24">
        <v>40</v>
      </c>
      <c r="B47" s="24" t="s">
        <v>216</v>
      </c>
      <c r="C47" s="24" t="s">
        <v>25</v>
      </c>
      <c r="D47" s="24" t="s">
        <v>217</v>
      </c>
      <c r="E47" s="33" t="s">
        <v>218</v>
      </c>
      <c r="F47" s="24" t="s">
        <v>29</v>
      </c>
      <c r="G47" s="24" t="s">
        <v>219</v>
      </c>
      <c r="H47" s="24" t="s">
        <v>220</v>
      </c>
      <c r="I47" s="24" t="s">
        <v>221</v>
      </c>
      <c r="J47" s="27">
        <f t="shared" si="1"/>
        <v>40</v>
      </c>
      <c r="K47" s="24"/>
      <c r="L47" s="24">
        <v>40</v>
      </c>
      <c r="M47" s="24"/>
      <c r="N47" s="25" t="s">
        <v>222</v>
      </c>
      <c r="O47" s="25"/>
      <c r="P47" s="25" t="s">
        <v>223</v>
      </c>
      <c r="Q47" s="25"/>
      <c r="R47" s="46"/>
    </row>
    <row r="48" s="4" customFormat="1" ht="128" hidden="1" customHeight="1" spans="1:18">
      <c r="A48" s="24">
        <v>41</v>
      </c>
      <c r="B48" s="24" t="s">
        <v>224</v>
      </c>
      <c r="C48" s="24" t="s">
        <v>25</v>
      </c>
      <c r="D48" s="24" t="s">
        <v>225</v>
      </c>
      <c r="E48" s="33" t="s">
        <v>226</v>
      </c>
      <c r="F48" s="24" t="s">
        <v>29</v>
      </c>
      <c r="G48" s="24" t="s">
        <v>219</v>
      </c>
      <c r="H48" s="24" t="s">
        <v>220</v>
      </c>
      <c r="I48" s="24" t="s">
        <v>221</v>
      </c>
      <c r="J48" s="27">
        <f t="shared" si="1"/>
        <v>40</v>
      </c>
      <c r="K48" s="24"/>
      <c r="L48" s="24">
        <v>40</v>
      </c>
      <c r="M48" s="24"/>
      <c r="N48" s="25" t="s">
        <v>227</v>
      </c>
      <c r="O48" s="25"/>
      <c r="P48" s="25" t="s">
        <v>223</v>
      </c>
      <c r="Q48" s="25"/>
      <c r="R48" s="46"/>
    </row>
    <row r="49" s="3" customFormat="1" ht="149" hidden="1" customHeight="1" spans="1:18">
      <c r="A49" s="24">
        <v>42</v>
      </c>
      <c r="B49" s="25" t="s">
        <v>65</v>
      </c>
      <c r="C49" s="24" t="s">
        <v>25</v>
      </c>
      <c r="D49" s="24" t="s">
        <v>66</v>
      </c>
      <c r="E49" s="33" t="s">
        <v>228</v>
      </c>
      <c r="F49" s="24" t="s">
        <v>29</v>
      </c>
      <c r="G49" s="24" t="s">
        <v>219</v>
      </c>
      <c r="H49" s="24" t="s">
        <v>220</v>
      </c>
      <c r="I49" s="24" t="s">
        <v>221</v>
      </c>
      <c r="J49" s="27">
        <f t="shared" si="1"/>
        <v>280</v>
      </c>
      <c r="K49" s="24"/>
      <c r="L49" s="24">
        <v>280</v>
      </c>
      <c r="M49" s="24"/>
      <c r="N49" s="25" t="s">
        <v>229</v>
      </c>
      <c r="O49" s="25"/>
      <c r="P49" s="25" t="s">
        <v>230</v>
      </c>
      <c r="Q49" s="25"/>
      <c r="R49" s="46"/>
    </row>
    <row r="50" s="4" customFormat="1" ht="137" hidden="1" customHeight="1" spans="1:18">
      <c r="A50" s="24">
        <v>43</v>
      </c>
      <c r="B50" s="25" t="s">
        <v>231</v>
      </c>
      <c r="C50" s="24" t="s">
        <v>25</v>
      </c>
      <c r="D50" s="24" t="s">
        <v>232</v>
      </c>
      <c r="E50" s="33" t="s">
        <v>233</v>
      </c>
      <c r="F50" s="24" t="s">
        <v>29</v>
      </c>
      <c r="G50" s="24" t="s">
        <v>219</v>
      </c>
      <c r="H50" s="24" t="s">
        <v>220</v>
      </c>
      <c r="I50" s="24" t="s">
        <v>221</v>
      </c>
      <c r="J50" s="27">
        <f t="shared" si="1"/>
        <v>40</v>
      </c>
      <c r="K50" s="24"/>
      <c r="L50" s="24"/>
      <c r="M50" s="24">
        <v>40</v>
      </c>
      <c r="N50" s="25" t="s">
        <v>234</v>
      </c>
      <c r="O50" s="25"/>
      <c r="P50" s="25" t="s">
        <v>223</v>
      </c>
      <c r="Q50" s="25"/>
      <c r="R50" s="46"/>
    </row>
    <row r="51" s="4" customFormat="1" ht="132" hidden="1" customHeight="1" spans="1:18">
      <c r="A51" s="24">
        <v>44</v>
      </c>
      <c r="B51" s="25" t="s">
        <v>235</v>
      </c>
      <c r="C51" s="24" t="s">
        <v>25</v>
      </c>
      <c r="D51" s="24" t="s">
        <v>236</v>
      </c>
      <c r="E51" s="33" t="s">
        <v>237</v>
      </c>
      <c r="F51" s="24" t="s">
        <v>29</v>
      </c>
      <c r="G51" s="24" t="s">
        <v>219</v>
      </c>
      <c r="H51" s="24" t="s">
        <v>220</v>
      </c>
      <c r="I51" s="24" t="s">
        <v>221</v>
      </c>
      <c r="J51" s="27">
        <f t="shared" si="1"/>
        <v>40</v>
      </c>
      <c r="K51" s="24"/>
      <c r="L51" s="24"/>
      <c r="M51" s="24">
        <v>40</v>
      </c>
      <c r="N51" s="25" t="s">
        <v>238</v>
      </c>
      <c r="O51" s="25"/>
      <c r="P51" s="25" t="s">
        <v>223</v>
      </c>
      <c r="Q51" s="25"/>
      <c r="R51" s="46"/>
    </row>
    <row r="52" s="4" customFormat="1" ht="133" hidden="1" customHeight="1" spans="1:18">
      <c r="A52" s="24">
        <v>45</v>
      </c>
      <c r="B52" s="25" t="s">
        <v>239</v>
      </c>
      <c r="C52" s="24" t="s">
        <v>25</v>
      </c>
      <c r="D52" s="24" t="s">
        <v>217</v>
      </c>
      <c r="E52" s="24" t="s">
        <v>240</v>
      </c>
      <c r="F52" s="25" t="s">
        <v>241</v>
      </c>
      <c r="G52" s="24" t="s">
        <v>219</v>
      </c>
      <c r="H52" s="24" t="s">
        <v>220</v>
      </c>
      <c r="I52" s="24" t="s">
        <v>71</v>
      </c>
      <c r="J52" s="27">
        <f t="shared" si="1"/>
        <v>4</v>
      </c>
      <c r="K52" s="24">
        <v>4</v>
      </c>
      <c r="L52" s="24"/>
      <c r="M52" s="24"/>
      <c r="N52" s="24">
        <v>1</v>
      </c>
      <c r="O52" s="24">
        <v>4</v>
      </c>
      <c r="P52" s="47" t="s">
        <v>242</v>
      </c>
      <c r="Q52" s="47">
        <v>4</v>
      </c>
      <c r="R52" s="24"/>
    </row>
    <row r="53" s="4" customFormat="1" ht="142" hidden="1" customHeight="1" spans="1:18">
      <c r="A53" s="24">
        <v>46</v>
      </c>
      <c r="B53" s="25" t="s">
        <v>69</v>
      </c>
      <c r="C53" s="24" t="s">
        <v>25</v>
      </c>
      <c r="D53" s="24" t="s">
        <v>66</v>
      </c>
      <c r="E53" s="33" t="s">
        <v>243</v>
      </c>
      <c r="F53" s="24" t="s">
        <v>29</v>
      </c>
      <c r="G53" s="24" t="s">
        <v>219</v>
      </c>
      <c r="H53" s="24" t="s">
        <v>220</v>
      </c>
      <c r="I53" s="24" t="s">
        <v>71</v>
      </c>
      <c r="J53" s="27">
        <f t="shared" si="1"/>
        <v>9</v>
      </c>
      <c r="K53" s="24">
        <v>9</v>
      </c>
      <c r="L53" s="24"/>
      <c r="M53" s="24"/>
      <c r="N53" s="24">
        <v>4</v>
      </c>
      <c r="O53" s="24">
        <v>9</v>
      </c>
      <c r="P53" s="47" t="s">
        <v>244</v>
      </c>
      <c r="Q53" s="47">
        <v>9</v>
      </c>
      <c r="R53" s="24"/>
    </row>
    <row r="54" s="4" customFormat="1" ht="142" hidden="1" customHeight="1" spans="1:18">
      <c r="A54" s="24">
        <v>47</v>
      </c>
      <c r="B54" s="25" t="s">
        <v>245</v>
      </c>
      <c r="C54" s="24" t="s">
        <v>25</v>
      </c>
      <c r="D54" s="25" t="s">
        <v>246</v>
      </c>
      <c r="E54" s="33" t="s">
        <v>247</v>
      </c>
      <c r="F54" s="24" t="s">
        <v>29</v>
      </c>
      <c r="G54" s="24" t="s">
        <v>248</v>
      </c>
      <c r="H54" s="24" t="s">
        <v>249</v>
      </c>
      <c r="I54" s="24" t="s">
        <v>125</v>
      </c>
      <c r="J54" s="27">
        <f t="shared" si="1"/>
        <v>300</v>
      </c>
      <c r="K54" s="24"/>
      <c r="L54" s="24">
        <v>300</v>
      </c>
      <c r="M54" s="24"/>
      <c r="N54" s="25" t="s">
        <v>250</v>
      </c>
      <c r="O54" s="24"/>
      <c r="P54" s="25" t="s">
        <v>251</v>
      </c>
      <c r="Q54" s="25"/>
      <c r="R54" s="46"/>
    </row>
    <row r="55" s="4" customFormat="1" ht="149" hidden="1" customHeight="1" spans="1:18">
      <c r="A55" s="24">
        <v>48</v>
      </c>
      <c r="B55" s="27" t="s">
        <v>252</v>
      </c>
      <c r="C55" s="24" t="s">
        <v>25</v>
      </c>
      <c r="D55" s="27" t="s">
        <v>253</v>
      </c>
      <c r="E55" s="28" t="s">
        <v>254</v>
      </c>
      <c r="F55" s="24" t="s">
        <v>82</v>
      </c>
      <c r="G55" s="24" t="s">
        <v>248</v>
      </c>
      <c r="H55" s="24" t="s">
        <v>249</v>
      </c>
      <c r="I55" s="24" t="s">
        <v>71</v>
      </c>
      <c r="J55" s="27">
        <f t="shared" si="1"/>
        <v>7</v>
      </c>
      <c r="K55" s="24">
        <v>7</v>
      </c>
      <c r="L55" s="24"/>
      <c r="M55" s="24"/>
      <c r="N55" s="24">
        <v>2</v>
      </c>
      <c r="O55" s="24">
        <v>7</v>
      </c>
      <c r="P55" s="25" t="s">
        <v>255</v>
      </c>
      <c r="Q55" s="25">
        <v>7</v>
      </c>
      <c r="R55" s="46"/>
    </row>
    <row r="56" s="4" customFormat="1" ht="82.5" hidden="1" customHeight="1" spans="1:18">
      <c r="A56" s="24">
        <v>49</v>
      </c>
      <c r="B56" s="27" t="s">
        <v>256</v>
      </c>
      <c r="C56" s="24" t="s">
        <v>25</v>
      </c>
      <c r="D56" s="27"/>
      <c r="E56" s="28"/>
      <c r="F56" s="24"/>
      <c r="G56" s="29" t="s">
        <v>257</v>
      </c>
      <c r="H56" s="29" t="s">
        <v>258</v>
      </c>
      <c r="I56" s="24"/>
      <c r="J56" s="27">
        <f t="shared" si="1"/>
        <v>118</v>
      </c>
      <c r="K56" s="24">
        <v>118</v>
      </c>
      <c r="L56" s="24"/>
      <c r="M56" s="24"/>
      <c r="N56" s="24"/>
      <c r="O56" s="24"/>
      <c r="P56" s="25"/>
      <c r="Q56" s="25"/>
      <c r="R56" s="59"/>
    </row>
    <row r="57" s="4" customFormat="1" ht="53" hidden="1" customHeight="1" spans="1:18">
      <c r="A57" s="25" t="s">
        <v>259</v>
      </c>
      <c r="B57" s="25" t="s">
        <v>260</v>
      </c>
      <c r="C57" s="24"/>
      <c r="D57" s="37"/>
      <c r="E57" s="26"/>
      <c r="F57" s="24"/>
      <c r="G57" s="24"/>
      <c r="H57" s="24"/>
      <c r="I57" s="24"/>
      <c r="J57" s="24">
        <f>J58+J60+J59</f>
        <v>920</v>
      </c>
      <c r="K57" s="24">
        <f>K58+K60+K59</f>
        <v>605</v>
      </c>
      <c r="L57" s="24">
        <f>L58+L60+L59</f>
        <v>0</v>
      </c>
      <c r="M57" s="24">
        <f>M58+M60+M59</f>
        <v>315</v>
      </c>
      <c r="N57" s="24"/>
      <c r="O57" s="24"/>
      <c r="P57" s="27"/>
      <c r="Q57" s="27"/>
      <c r="R57" s="46"/>
    </row>
    <row r="58" s="4" customFormat="1" ht="144" hidden="1" customHeight="1" spans="1:18">
      <c r="A58" s="24">
        <v>1</v>
      </c>
      <c r="B58" s="25" t="s">
        <v>261</v>
      </c>
      <c r="C58" s="27" t="s">
        <v>260</v>
      </c>
      <c r="D58" s="37" t="s">
        <v>262</v>
      </c>
      <c r="E58" s="33" t="s">
        <v>263</v>
      </c>
      <c r="F58" s="25" t="s">
        <v>241</v>
      </c>
      <c r="G58" s="25" t="s">
        <v>264</v>
      </c>
      <c r="H58" s="24" t="s">
        <v>265</v>
      </c>
      <c r="I58" s="26" t="s">
        <v>266</v>
      </c>
      <c r="J58" s="24">
        <f>K58+L58+M58</f>
        <v>800</v>
      </c>
      <c r="K58" s="24">
        <v>505</v>
      </c>
      <c r="L58" s="24"/>
      <c r="M58" s="24">
        <v>295</v>
      </c>
      <c r="N58" s="48" t="s">
        <v>125</v>
      </c>
      <c r="O58" s="24">
        <v>4546</v>
      </c>
      <c r="P58" s="25" t="s">
        <v>267</v>
      </c>
      <c r="Q58" s="25"/>
      <c r="R58" s="46"/>
    </row>
    <row r="59" s="4" customFormat="1" ht="141" hidden="1" customHeight="1" spans="1:18">
      <c r="A59" s="24">
        <v>2</v>
      </c>
      <c r="B59" s="25" t="s">
        <v>268</v>
      </c>
      <c r="C59" s="27" t="s">
        <v>260</v>
      </c>
      <c r="D59" s="37" t="s">
        <v>262</v>
      </c>
      <c r="E59" s="33" t="s">
        <v>269</v>
      </c>
      <c r="F59" s="25" t="s">
        <v>241</v>
      </c>
      <c r="G59" s="25" t="s">
        <v>264</v>
      </c>
      <c r="H59" s="24" t="s">
        <v>265</v>
      </c>
      <c r="I59" s="26" t="s">
        <v>270</v>
      </c>
      <c r="J59" s="24">
        <f>K59+L59+M59</f>
        <v>20</v>
      </c>
      <c r="K59" s="24"/>
      <c r="L59" s="24"/>
      <c r="M59" s="24">
        <v>20</v>
      </c>
      <c r="N59" s="25" t="s">
        <v>125</v>
      </c>
      <c r="O59" s="24">
        <v>2806</v>
      </c>
      <c r="P59" s="27" t="s">
        <v>271</v>
      </c>
      <c r="Q59" s="27"/>
      <c r="R59" s="46"/>
    </row>
    <row r="60" s="4" customFormat="1" ht="132" hidden="1" customHeight="1" spans="1:18">
      <c r="A60" s="24">
        <v>3</v>
      </c>
      <c r="B60" s="25" t="s">
        <v>272</v>
      </c>
      <c r="C60" s="27" t="s">
        <v>260</v>
      </c>
      <c r="D60" s="31" t="s">
        <v>262</v>
      </c>
      <c r="E60" s="33" t="s">
        <v>273</v>
      </c>
      <c r="F60" s="25" t="s">
        <v>241</v>
      </c>
      <c r="G60" s="25" t="s">
        <v>264</v>
      </c>
      <c r="H60" s="24" t="s">
        <v>265</v>
      </c>
      <c r="I60" s="33" t="s">
        <v>274</v>
      </c>
      <c r="J60" s="24">
        <f>K60+L60+M60</f>
        <v>100</v>
      </c>
      <c r="K60" s="24">
        <v>100</v>
      </c>
      <c r="L60" s="24"/>
      <c r="M60" s="24"/>
      <c r="N60" s="25" t="s">
        <v>125</v>
      </c>
      <c r="O60" s="24">
        <v>500</v>
      </c>
      <c r="P60" s="27" t="s">
        <v>275</v>
      </c>
      <c r="Q60" s="27"/>
      <c r="R60" s="46"/>
    </row>
    <row r="61" s="4" customFormat="1" ht="42" hidden="1" customHeight="1" spans="1:18">
      <c r="A61" s="24" t="s">
        <v>276</v>
      </c>
      <c r="B61" s="24" t="s">
        <v>277</v>
      </c>
      <c r="C61" s="24"/>
      <c r="D61" s="37"/>
      <c r="E61" s="26"/>
      <c r="F61" s="24"/>
      <c r="G61" s="24"/>
      <c r="H61" s="24"/>
      <c r="I61" s="24"/>
      <c r="J61" s="24">
        <f>SUM(J62:J71)</f>
        <v>6084.2</v>
      </c>
      <c r="K61" s="24">
        <f>SUM(K62:K71)</f>
        <v>3010</v>
      </c>
      <c r="L61" s="24">
        <f>SUM(L62:L71)</f>
        <v>2338</v>
      </c>
      <c r="M61" s="24">
        <f>SUM(M62:M71)</f>
        <v>736.2</v>
      </c>
      <c r="N61" s="24"/>
      <c r="O61" s="24"/>
      <c r="P61" s="27"/>
      <c r="Q61" s="27"/>
      <c r="R61" s="46"/>
    </row>
    <row r="62" s="4" customFormat="1" ht="136" hidden="1" customHeight="1" spans="1:18">
      <c r="A62" s="24">
        <v>1</v>
      </c>
      <c r="B62" s="27" t="s">
        <v>278</v>
      </c>
      <c r="C62" s="24" t="s">
        <v>277</v>
      </c>
      <c r="D62" s="27" t="s">
        <v>57</v>
      </c>
      <c r="E62" s="33" t="s">
        <v>279</v>
      </c>
      <c r="F62" s="25" t="s">
        <v>241</v>
      </c>
      <c r="G62" s="24" t="s">
        <v>30</v>
      </c>
      <c r="H62" s="24" t="s">
        <v>31</v>
      </c>
      <c r="I62" s="25" t="s">
        <v>280</v>
      </c>
      <c r="J62" s="24">
        <f t="shared" ref="J62:J71" si="2">K62+L62+M62</f>
        <v>387</v>
      </c>
      <c r="K62" s="24">
        <v>364</v>
      </c>
      <c r="L62" s="24"/>
      <c r="M62" s="24">
        <v>23</v>
      </c>
      <c r="N62" s="24">
        <v>293</v>
      </c>
      <c r="O62" s="27">
        <v>975</v>
      </c>
      <c r="P62" s="27" t="s">
        <v>281</v>
      </c>
      <c r="Q62" s="27">
        <v>364</v>
      </c>
      <c r="R62" s="46"/>
    </row>
    <row r="63" s="4" customFormat="1" ht="150" hidden="1" customHeight="1" spans="1:18">
      <c r="A63" s="24">
        <v>2</v>
      </c>
      <c r="B63" s="27" t="s">
        <v>282</v>
      </c>
      <c r="C63" s="24" t="s">
        <v>277</v>
      </c>
      <c r="D63" s="27" t="s">
        <v>283</v>
      </c>
      <c r="E63" s="33" t="s">
        <v>284</v>
      </c>
      <c r="F63" s="25" t="s">
        <v>241</v>
      </c>
      <c r="G63" s="24" t="s">
        <v>30</v>
      </c>
      <c r="H63" s="24" t="s">
        <v>31</v>
      </c>
      <c r="I63" s="25" t="s">
        <v>285</v>
      </c>
      <c r="J63" s="24">
        <f t="shared" si="2"/>
        <v>350</v>
      </c>
      <c r="K63" s="24">
        <v>330</v>
      </c>
      <c r="L63" s="24"/>
      <c r="M63" s="24">
        <v>20</v>
      </c>
      <c r="N63" s="24">
        <v>217</v>
      </c>
      <c r="O63" s="27">
        <v>663</v>
      </c>
      <c r="P63" s="27" t="s">
        <v>281</v>
      </c>
      <c r="Q63" s="27">
        <v>330</v>
      </c>
      <c r="R63" s="46"/>
    </row>
    <row r="64" s="4" customFormat="1" ht="169" hidden="1" customHeight="1" spans="1:18">
      <c r="A64" s="24">
        <v>3</v>
      </c>
      <c r="B64" s="27" t="s">
        <v>286</v>
      </c>
      <c r="C64" s="24" t="s">
        <v>277</v>
      </c>
      <c r="D64" s="27" t="s">
        <v>287</v>
      </c>
      <c r="E64" s="33" t="s">
        <v>288</v>
      </c>
      <c r="F64" s="25" t="s">
        <v>241</v>
      </c>
      <c r="G64" s="24" t="s">
        <v>30</v>
      </c>
      <c r="H64" s="24" t="s">
        <v>31</v>
      </c>
      <c r="I64" s="25" t="s">
        <v>289</v>
      </c>
      <c r="J64" s="24">
        <f t="shared" si="2"/>
        <v>377</v>
      </c>
      <c r="K64" s="24">
        <v>356</v>
      </c>
      <c r="L64" s="24"/>
      <c r="M64" s="24">
        <v>21</v>
      </c>
      <c r="N64" s="24">
        <v>138</v>
      </c>
      <c r="O64" s="27">
        <v>483</v>
      </c>
      <c r="P64" s="27" t="s">
        <v>281</v>
      </c>
      <c r="Q64" s="27">
        <v>356</v>
      </c>
      <c r="R64" s="46"/>
    </row>
    <row r="65" s="4" customFormat="1" ht="239" hidden="1" customHeight="1" spans="1:18">
      <c r="A65" s="24">
        <v>4</v>
      </c>
      <c r="B65" s="27" t="s">
        <v>290</v>
      </c>
      <c r="C65" s="24" t="s">
        <v>277</v>
      </c>
      <c r="D65" s="27" t="s">
        <v>291</v>
      </c>
      <c r="E65" s="33" t="s">
        <v>292</v>
      </c>
      <c r="F65" s="25" t="s">
        <v>241</v>
      </c>
      <c r="G65" s="24" t="s">
        <v>30</v>
      </c>
      <c r="H65" s="24" t="s">
        <v>31</v>
      </c>
      <c r="I65" s="25" t="s">
        <v>293</v>
      </c>
      <c r="J65" s="24">
        <f t="shared" si="2"/>
        <v>997</v>
      </c>
      <c r="K65" s="24">
        <v>895</v>
      </c>
      <c r="L65" s="24"/>
      <c r="M65" s="24">
        <v>102</v>
      </c>
      <c r="N65" s="24">
        <v>525</v>
      </c>
      <c r="O65" s="27">
        <v>3621</v>
      </c>
      <c r="P65" s="27" t="s">
        <v>281</v>
      </c>
      <c r="Q65" s="27">
        <v>895</v>
      </c>
      <c r="R65" s="46"/>
    </row>
    <row r="66" s="4" customFormat="1" ht="164" hidden="1" customHeight="1" spans="1:18">
      <c r="A66" s="24">
        <v>5</v>
      </c>
      <c r="B66" s="27" t="s">
        <v>294</v>
      </c>
      <c r="C66" s="57" t="s">
        <v>277</v>
      </c>
      <c r="D66" s="27" t="s">
        <v>295</v>
      </c>
      <c r="E66" s="28" t="s">
        <v>296</v>
      </c>
      <c r="F66" s="25" t="s">
        <v>241</v>
      </c>
      <c r="G66" s="27" t="s">
        <v>30</v>
      </c>
      <c r="H66" s="27" t="s">
        <v>31</v>
      </c>
      <c r="I66" s="27" t="s">
        <v>297</v>
      </c>
      <c r="J66" s="24">
        <f t="shared" si="2"/>
        <v>428</v>
      </c>
      <c r="K66" s="27">
        <v>155</v>
      </c>
      <c r="L66" s="27">
        <v>235</v>
      </c>
      <c r="M66" s="27">
        <v>38</v>
      </c>
      <c r="N66" s="27">
        <v>969</v>
      </c>
      <c r="O66" s="27">
        <v>5321</v>
      </c>
      <c r="P66" s="27" t="s">
        <v>298</v>
      </c>
      <c r="Q66" s="27">
        <v>155</v>
      </c>
      <c r="R66" s="27">
        <v>235</v>
      </c>
    </row>
    <row r="67" s="4" customFormat="1" ht="132" customHeight="1" spans="1:18">
      <c r="A67" s="24">
        <v>6</v>
      </c>
      <c r="B67" s="24" t="s">
        <v>299</v>
      </c>
      <c r="C67" s="24" t="s">
        <v>277</v>
      </c>
      <c r="D67" s="27" t="s">
        <v>300</v>
      </c>
      <c r="E67" s="33" t="s">
        <v>301</v>
      </c>
      <c r="F67" s="25" t="s">
        <v>241</v>
      </c>
      <c r="G67" s="24" t="s">
        <v>117</v>
      </c>
      <c r="H67" s="24" t="s">
        <v>118</v>
      </c>
      <c r="I67" s="25" t="s">
        <v>302</v>
      </c>
      <c r="J67" s="62">
        <f t="shared" si="2"/>
        <v>2499.75</v>
      </c>
      <c r="K67" s="24">
        <v>30</v>
      </c>
      <c r="L67" s="24">
        <v>2043</v>
      </c>
      <c r="M67" s="24">
        <v>426.75</v>
      </c>
      <c r="N67" s="24">
        <v>1461</v>
      </c>
      <c r="O67" s="27">
        <v>3421</v>
      </c>
      <c r="P67" s="27" t="s">
        <v>303</v>
      </c>
      <c r="Q67" s="27">
        <v>30</v>
      </c>
      <c r="R67" s="46">
        <v>2043</v>
      </c>
    </row>
    <row r="68" s="4" customFormat="1" ht="95" hidden="1" customHeight="1" spans="1:18">
      <c r="A68" s="24">
        <v>7</v>
      </c>
      <c r="B68" s="25" t="s">
        <v>304</v>
      </c>
      <c r="C68" s="24" t="s">
        <v>277</v>
      </c>
      <c r="D68" s="25" t="s">
        <v>305</v>
      </c>
      <c r="E68" s="33" t="s">
        <v>306</v>
      </c>
      <c r="F68" s="25" t="s">
        <v>241</v>
      </c>
      <c r="G68" s="27" t="s">
        <v>160</v>
      </c>
      <c r="H68" s="27" t="s">
        <v>161</v>
      </c>
      <c r="I68" s="25" t="s">
        <v>307</v>
      </c>
      <c r="J68" s="24">
        <f t="shared" si="2"/>
        <v>720</v>
      </c>
      <c r="K68" s="24">
        <v>643</v>
      </c>
      <c r="L68" s="24"/>
      <c r="M68" s="24">
        <v>77</v>
      </c>
      <c r="N68" s="24">
        <v>386</v>
      </c>
      <c r="O68" s="27">
        <v>1536</v>
      </c>
      <c r="P68" s="25" t="s">
        <v>308</v>
      </c>
      <c r="Q68" s="25">
        <v>643</v>
      </c>
      <c r="R68" s="46"/>
    </row>
    <row r="69" s="4" customFormat="1" ht="52" hidden="1" customHeight="1" spans="1:18">
      <c r="A69" s="24">
        <v>8</v>
      </c>
      <c r="B69" s="25" t="s">
        <v>309</v>
      </c>
      <c r="C69" s="24" t="s">
        <v>277</v>
      </c>
      <c r="D69" s="25" t="s">
        <v>291</v>
      </c>
      <c r="E69" s="33" t="s">
        <v>310</v>
      </c>
      <c r="F69" s="25" t="s">
        <v>241</v>
      </c>
      <c r="G69" s="27" t="s">
        <v>311</v>
      </c>
      <c r="H69" s="27" t="s">
        <v>312</v>
      </c>
      <c r="I69" s="25" t="s">
        <v>313</v>
      </c>
      <c r="J69" s="24">
        <f t="shared" si="2"/>
        <v>77.45</v>
      </c>
      <c r="K69" s="24">
        <v>64</v>
      </c>
      <c r="L69" s="24"/>
      <c r="M69" s="24">
        <v>13.45</v>
      </c>
      <c r="N69" s="25" t="s">
        <v>125</v>
      </c>
      <c r="O69" s="27">
        <v>1193</v>
      </c>
      <c r="P69" s="25" t="s">
        <v>314</v>
      </c>
      <c r="Q69" s="25">
        <v>64</v>
      </c>
      <c r="R69" s="46"/>
    </row>
    <row r="70" s="4" customFormat="1" ht="65" hidden="1" customHeight="1" spans="1:18">
      <c r="A70" s="24">
        <v>9</v>
      </c>
      <c r="B70" s="25" t="s">
        <v>315</v>
      </c>
      <c r="C70" s="24" t="s">
        <v>277</v>
      </c>
      <c r="D70" s="25" t="s">
        <v>143</v>
      </c>
      <c r="E70" s="33" t="s">
        <v>316</v>
      </c>
      <c r="F70" s="25" t="s">
        <v>241</v>
      </c>
      <c r="G70" s="27" t="s">
        <v>311</v>
      </c>
      <c r="H70" s="27" t="s">
        <v>312</v>
      </c>
      <c r="I70" s="25" t="s">
        <v>317</v>
      </c>
      <c r="J70" s="24">
        <f t="shared" si="2"/>
        <v>153</v>
      </c>
      <c r="K70" s="24">
        <v>138</v>
      </c>
      <c r="L70" s="24"/>
      <c r="M70" s="24">
        <v>15</v>
      </c>
      <c r="N70" s="25" t="s">
        <v>125</v>
      </c>
      <c r="O70" s="27">
        <v>225</v>
      </c>
      <c r="P70" s="25" t="s">
        <v>318</v>
      </c>
      <c r="Q70" s="25">
        <v>138</v>
      </c>
      <c r="R70" s="46"/>
    </row>
    <row r="71" s="4" customFormat="1" ht="107" hidden="1" customHeight="1" spans="1:18">
      <c r="A71" s="24">
        <v>10</v>
      </c>
      <c r="B71" s="25" t="s">
        <v>256</v>
      </c>
      <c r="C71" s="24" t="s">
        <v>277</v>
      </c>
      <c r="D71" s="27"/>
      <c r="E71" s="28"/>
      <c r="F71" s="25"/>
      <c r="G71" s="29" t="s">
        <v>257</v>
      </c>
      <c r="H71" s="29" t="s">
        <v>258</v>
      </c>
      <c r="I71" s="25" t="s">
        <v>125</v>
      </c>
      <c r="J71" s="24">
        <f t="shared" si="2"/>
        <v>95</v>
      </c>
      <c r="K71" s="24">
        <v>35</v>
      </c>
      <c r="L71" s="24">
        <v>60</v>
      </c>
      <c r="M71" s="24"/>
      <c r="N71" s="25"/>
      <c r="O71" s="27"/>
      <c r="P71" s="27"/>
      <c r="Q71" s="27"/>
      <c r="R71" s="59"/>
    </row>
    <row r="72" s="4" customFormat="1" ht="47" hidden="1" customHeight="1" spans="1:18">
      <c r="A72" s="24" t="s">
        <v>319</v>
      </c>
      <c r="B72" s="25" t="s">
        <v>320</v>
      </c>
      <c r="C72" s="24"/>
      <c r="D72" s="37"/>
      <c r="E72" s="28"/>
      <c r="F72" s="24"/>
      <c r="G72" s="24"/>
      <c r="H72" s="27"/>
      <c r="I72" s="24"/>
      <c r="J72" s="24">
        <f>J73</f>
        <v>58.8</v>
      </c>
      <c r="K72" s="24">
        <f>K73</f>
        <v>0</v>
      </c>
      <c r="L72" s="24">
        <f>L73</f>
        <v>0</v>
      </c>
      <c r="M72" s="24">
        <f>M73</f>
        <v>58.8</v>
      </c>
      <c r="N72" s="24"/>
      <c r="O72" s="24"/>
      <c r="P72" s="27"/>
      <c r="Q72" s="27"/>
      <c r="R72" s="46"/>
    </row>
    <row r="73" s="4" customFormat="1" ht="70" hidden="1" customHeight="1" spans="1:18">
      <c r="A73" s="24">
        <v>1</v>
      </c>
      <c r="B73" s="24" t="s">
        <v>321</v>
      </c>
      <c r="C73" s="25" t="s">
        <v>322</v>
      </c>
      <c r="D73" s="31" t="s">
        <v>262</v>
      </c>
      <c r="E73" s="33" t="s">
        <v>323</v>
      </c>
      <c r="F73" s="25" t="s">
        <v>241</v>
      </c>
      <c r="G73" s="25" t="s">
        <v>324</v>
      </c>
      <c r="H73" s="24" t="s">
        <v>325</v>
      </c>
      <c r="I73" s="25" t="s">
        <v>326</v>
      </c>
      <c r="J73" s="24">
        <f>K73+L73+M73</f>
        <v>58.8</v>
      </c>
      <c r="K73" s="24"/>
      <c r="L73" s="24"/>
      <c r="M73" s="24">
        <v>58.8</v>
      </c>
      <c r="N73" s="24">
        <v>336</v>
      </c>
      <c r="O73" s="24">
        <v>336</v>
      </c>
      <c r="P73" s="25" t="s">
        <v>327</v>
      </c>
      <c r="Q73" s="25"/>
      <c r="R73" s="46"/>
    </row>
    <row r="74" spans="2:4">
      <c r="B74" s="60"/>
      <c r="C74" s="60"/>
      <c r="D74" s="61"/>
    </row>
  </sheetData>
  <sheetProtection formatCells="0" insertHyperlinks="0" autoFilter="0"/>
  <autoFilter ref="A5:R73">
    <filterColumn colId="3">
      <filters>
        <filter val="文儒镇"/>
        <filter val="文儒镇文丰村委会"/>
        <filter val="文儒镇文儒村委会"/>
        <filter val="文儒镇昌文村委会"/>
        <filter val="文儒镇村头村委会"/>
        <filter val="文儒镇石浮村委会"/>
        <filter val="文儒镇山心村委会"/>
        <filter val="文儒镇桂根村委会、昌文村委会、加月村委会"/>
      </filters>
    </filterColumn>
  </autoFilter>
  <mergeCells count="54">
    <mergeCell ref="A1:B1"/>
    <mergeCell ref="A2:R2"/>
    <mergeCell ref="A3:E3"/>
    <mergeCell ref="I3:P3"/>
    <mergeCell ref="J4:M4"/>
    <mergeCell ref="N4:O4"/>
    <mergeCell ref="N8:O8"/>
    <mergeCell ref="N9:O9"/>
    <mergeCell ref="N10:O10"/>
    <mergeCell ref="N11:O11"/>
    <mergeCell ref="N12:O12"/>
    <mergeCell ref="N13:O13"/>
    <mergeCell ref="N14:O14"/>
    <mergeCell ref="N15:O15"/>
    <mergeCell ref="N18:O18"/>
    <mergeCell ref="N19:O19"/>
    <mergeCell ref="N22:O22"/>
    <mergeCell ref="N23:O23"/>
    <mergeCell ref="N24:O24"/>
    <mergeCell ref="N26:O26"/>
    <mergeCell ref="N27:O27"/>
    <mergeCell ref="N28:O28"/>
    <mergeCell ref="N29:O29"/>
    <mergeCell ref="N30:O30"/>
    <mergeCell ref="N31:O31"/>
    <mergeCell ref="N32:O32"/>
    <mergeCell ref="N33:O33"/>
    <mergeCell ref="N35:O35"/>
    <mergeCell ref="N36:O36"/>
    <mergeCell ref="N38:O38"/>
    <mergeCell ref="N39:O39"/>
    <mergeCell ref="N41:O41"/>
    <mergeCell ref="N43:O43"/>
    <mergeCell ref="N45:O45"/>
    <mergeCell ref="N46:O46"/>
    <mergeCell ref="N47:O47"/>
    <mergeCell ref="N48:O48"/>
    <mergeCell ref="N49:O49"/>
    <mergeCell ref="N50:O50"/>
    <mergeCell ref="N51:O51"/>
    <mergeCell ref="N54:O54"/>
    <mergeCell ref="A4:A5"/>
    <mergeCell ref="B4:B5"/>
    <mergeCell ref="C4:C5"/>
    <mergeCell ref="D4:D5"/>
    <mergeCell ref="E4:E5"/>
    <mergeCell ref="F4:F5"/>
    <mergeCell ref="G4:G5"/>
    <mergeCell ref="H4:H5"/>
    <mergeCell ref="I4:I5"/>
    <mergeCell ref="P4:P5"/>
    <mergeCell ref="Q6:Q7"/>
    <mergeCell ref="R6:R7"/>
    <mergeCell ref="Q4:R5"/>
  </mergeCells>
  <dataValidations count="1">
    <dataValidation type="list" allowBlank="1" showInputMessage="1" showErrorMessage="1" sqref="D34">
      <formula1>INDIRECT(C34)</formula1>
    </dataValidation>
  </dataValidations>
  <pageMargins left="0.786805555555556" right="0.393055555555556" top="0.590277777777778" bottom="0.393055555555556" header="0" footer="0.196527777777778"/>
  <pageSetup paperSize="9" scale="58"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p i x e l a t o r s   x m l n s = " h t t p s : / / w e b . w p s . c n / e t / 2 0 1 8 / m a i n "   x m l n s : s = " h t t p : / / s c h e m a s . o p e n x m l f o r m a t s . o r g / s p r e a d s h e e t m l / 2 0 0 6 / m a i n " > < p i x e l a t o r L i s t   s h e e t S t i d = " 1 " / > < p i x e l a t o r L i s t   s h e e t S t i d = " 2 " / > < p i x e l a t o r L i s t   s h e e t S t i d = " 3 " / > < / p i x e l a t o r s > 
</file>

<file path=customXml/item2.xml>��< ? x m l   v e r s i o n = " 1 . 0 "   s t a n d a l o n e = " y e s " ? > < a u t o f i l t e r s   x m l n s = " h t t p s : / / w e b . w p s . c n / e t / 2 0 1 8 / m a i n " > < s h e e t I t e m   s h e e t S t i d = " 1 " > < f i l t e r D a t a   f i l t e r I D = " 4 0 3 1 1 9 1 6 2 " / > < f i l t e r D a t a   f i l t e r I D = " 4 1 3 1 7 1 2 2 3 " / > < f i l t e r D a t a   f i l t e r I D = " 2 9 1 8 3 5 1 2 4 " / > < f i l t e r D a t a   f i l t e r I D = " 5 4 1 4 8 2 3 5 2 " / > < f i l t e r D a t a   f i l t e r I D = " 2 9 1 9 3 5 9 6 7 " / > < f i l t e r D a t a   f i l t e r I D = " 9 5 9 9 1 7 8 6 5 " / > < f i l t e r D a t a   f i l t e r I D = " 3 7 9 7 7 6 1 1 8 " / > < f i l t e r D a t a   f i l t e r I D = " 3 6 6 0 2 2 1 9 1 " / > < f i l t e r D a t a   f i l t e r I D = " 3 8 7 4 6 1 6 6 4 " / > < f i l t e r D a t a   f i l t e r I D = " 2 5 6 1 6 5 2 6 8 " / > < f i l t e r D a t a   f i l t e r I D = " 1 0 4 2 4 7 1 3 6 9 " > < h i d d e n R a n g e   r o w F r o m = " 4 "   r o w T o = " 5 6 " / > < h i d d e n R a n g e   r o w F r o m = " 6 0 "   r o w T o = " 7 2 " / > < / f i l t e r D a t a > < f i l t e r D a t a   f i l t e r I D = " 2 1 7 0 1 0 6 3 2 " / > < f i l t e r D a t a   f i l t e r I D = " 4 5 4 7 7 3 4 6 6 " / > < f i l t e r D a t a   f i l t e r I D = " 2 3 1 2 9 6 0 7 0 " / > < a u t o f i l t e r I n f o   f i l t e r I D = " 2 5 6 1 6 5 2 6 8 " > < a u t o F i l t e r   x m l n s = " h t t p : / / s c h e m a s . o p e n x m l f o r m a t s . o r g / s p r e a d s h e e t m l / 2 0 0 6 / m a i n "   r e f = " A 4 : S 7 3 " / > < / a u t o f i l t e r I n f o > < a u t o f i l t e r I n f o   f i l t e r I D = " 1 0 4 2 4 7 1 3 6 9 " > < a u t o F i l t e r   x m l n s = " h t t p : / / s c h e m a s . o p e n x m l f o r m a t s . o r g / s p r e a d s h e e t m l / 2 0 0 6 / m a i n "   r e f = " A 4 : S 7 3 " > < f i l t e r C o l u m n   c o l I d = " 6 " > < c u s t o m F i l t e r s > < c u s t o m F i l t e r   o p e r a t o r = " e q u a l "   v a l = " �oȏ�S1\N@\" / > < / c u s t o m F i l t e r s > < / f i l t e r C o l u m n > < / a u t o F i l t e r > < / a u t o f i l t e r I n f o > < / s h e e t I t e m > < / a u t o f i l t e r s > 
</file>

<file path=customXml/item3.xml>��< ? x m l   v e r s i o n = " 1 . 0 "   s t a n d a l o n e = " y e s " ? > < w o P r o p s   x m l n s = " h t t p s : / / w e b . w p s . c n / e t / 2 0 1 8 / m a i n "   x m l n s : s = " h t t p : / / s c h e m a s . o p e n x m l f o r m a t s . o r g / s p r e a d s h e e t m l / 2 0 0 6 / m a i n " > < w o S h e e t s P r o p s > < w o S h e e t P r o p s   s h e e t S t i d = " 1 "   i n t e r l i n e O n O f f = " 0 "   i n t e r l i n e C o l o r = " 0 "   i s D b S h e e t = " 0 "   i s D a s h B o a r d S h e e t = " 0 " / > < w o S h e e t P r o p s   s h e e t S t i d = " 2 "   i n t e r l i n e O n O f f = " 0 "   i n t e r l i n e C o l o r = " 0 "   i s D b S h e e t = " 0 "   i s D a s h B o a r d S h e e t = " 0 " / > < / w o S h e e t s P r o p s > < w o B o o k P r o p s > < b o o k S e t t i n g s   i s F i l t e r S h a r e d = " 0 "   i s A u t o U p d a t e P a u s e d = " 0 "   f i l t e r T y p e = " u s e r "   i s M e r g e T a s k s A u t o U p d a t e = " 0 "   i s I n s e r P i c A s A t t a c h m e n t = " 0 " / > < / 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D5662047-3127-477A-AC3A-1D340467FB41}">
  <ds:schemaRefs/>
</ds:datastoreItem>
</file>

<file path=customXml/itemProps3.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Company>澄迈县（金江镇）</Company>
  <Application>WPS Office WWO_wpscloud_20220120231459-6307bdc51b</Application>
  <HeadingPairs>
    <vt:vector size="2" baseType="variant">
      <vt:variant>
        <vt:lpstr>工作表</vt:lpstr>
      </vt:variant>
      <vt:variant>
        <vt:i4>2</vt:i4>
      </vt:variant>
    </vt:vector>
  </HeadingPairs>
  <TitlesOfParts>
    <vt:vector size="2" baseType="lpstr">
      <vt:lpstr>汇总表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pc-jew</dc:creator>
  <cp:lastModifiedBy>祥非翔</cp:lastModifiedBy>
  <dcterms:created xsi:type="dcterms:W3CDTF">2020-01-01T16:33:00Z</dcterms:created>
  <dcterms:modified xsi:type="dcterms:W3CDTF">2022-04-28T03:06:02Z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2052-10.8.0.6470</vt:lpwstr>
  </property>
  <property fmtid="{D5CDD505-2E9C-101B-9397-08002B2CF9AE}" pid="4" name="ICV">
    <vt:lpwstr>EB4C0C242BF8422D9A33BCC96979DD85</vt:lpwstr>
  </property>
</Properties>
</file>